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Plano de contas" sheetId="2" state="visible" r:id="rId4"/>
    <sheet name="Centros de custo" sheetId="3" state="visible" r:id="rId5"/>
    <sheet name="De-para" sheetId="4" state="visible" r:id="rId6"/>
    <sheet name="Lançamentos" sheetId="5" state="visible" r:id="rId7"/>
    <sheet name="Checagens" sheetId="6" state="visible" r:id="rId8"/>
    <sheet name="Listas" sheetId="7" state="visible" r:id="rId9"/>
  </sheets>
  <definedNames>
    <definedName function="false" hidden="true" localSheetId="3" name="_xlnm._FilterDatabase" vbProcedure="false">'De-para'!$A$4:$H$304</definedName>
    <definedName function="false" hidden="true" localSheetId="4" name="_xlnm._FilterDatabase" vbProcedure="false">Lançamentos!$A$4:$O$504</definedName>
    <definedName function="false" hidden="true" localSheetId="1" name="_xlnm._FilterDatabase" vbProcedure="false">'Plano de contas'!$A$4:$H$154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<sst xmlns="http://schemas.openxmlformats.org/spreadsheetml/2006/main" count="554" uniqueCount="301">
  <si>
    <t xml:space="preserve">Estrutura financeira para IA · Empresa Exemplo Ltda.</t>
  </si>
  <si>
    <t xml:space="preserve">Plano de contas gerencial, centros de custo, de-para e base única de lançamentos, com checagens automáticas de qualidade.</t>
  </si>
  <si>
    <t xml:space="preserve">O que é</t>
  </si>
  <si>
    <t xml:space="preserve">A base que qualquer análise (com ou sem IA) precisa: cada lançamento do sistema contábil cai numa conta gerencial, num centro de custo e numa linha da DRE, sempre do mesmo jeito. Uma fonte única, com regras escritas e checadas.</t>
  </si>
  <si>
    <t xml:space="preserve">Passo 1 · Plano de contas</t>
  </si>
  <si>
    <t xml:space="preserve">Revise o plano de contas gerencial: código hierárquico (1, 1.1, 1.1.01), nome, natureza e linha da DRE. Só as contas analíticas (último nível) recebem lançamentos.</t>
  </si>
  <si>
    <t xml:space="preserve">Passo 2 · Centros de custo</t>
  </si>
  <si>
    <t xml:space="preserve">Cadastre os centros de custo com área, responsável e tipo (produtivo, apoio ou administrativo). Centro encerrado fica com Ativo = Não, não é apagado.</t>
  </si>
  <si>
    <t xml:space="preserve">Passo 3 · De-para</t>
  </si>
  <si>
    <t xml:space="preserve">Liste as contas contábeis do seu sistema (código e descrição) e escolha a conta gerencial analítica de cada uma. Nome, linha da DRE e natureza aparecem sozinhos.</t>
  </si>
  <si>
    <t xml:space="preserve">Passo 4 · Lançamentos</t>
  </si>
  <si>
    <t xml:space="preserve">Cole a exportação do razão ou do balancete do mês: data, conta contábil, centro de custo, valor (positivo) e histórico. As colunas cinzas à direita são puxadas pelo de-para.</t>
  </si>
  <si>
    <t xml:space="preserve">Passo 5 · Checagens</t>
  </si>
  <si>
    <t xml:space="preserve">Abra a aba Checagens. Tudo verde: a base está pronta para análise. Amarelo ou vermelho: a coluna "O que fazer" diz onde corrigir. A DRE gerencial no fim da aba precisa fechar com o total dos lançamentos.</t>
  </si>
  <si>
    <t xml:space="preserve">Passo 6 · Todo mês</t>
  </si>
  <si>
    <t xml:space="preserve">Repita o passo 4 a cada fechamento. Conta nova no sistema aparece como "Sem de-para": inclua no de-para antes de analisar.</t>
  </si>
  <si>
    <t xml:space="preserve">Legenda de cores</t>
  </si>
  <si>
    <t xml:space="preserve">Texto azul em fundo claro: célula para você preencher ou trocar.</t>
  </si>
  <si>
    <t xml:space="preserve">Texto preto: fórmula. Não digite por cima.</t>
  </si>
  <si>
    <t xml:space="preserve">Verde = OK · Amarelo = Atenção (não trava a análise, mas distorce) · Vermelho = Erro (corrija antes de usar).</t>
  </si>
  <si>
    <t xml:space="preserve">Códigos</t>
  </si>
  <si>
    <t xml:space="preserve">As colunas de código estão formatadas como texto para o Excel não transformar 1.10 em 1,1 ou numa data. Se colar códigos de outro arquivo, use Colar especial &gt; Valores.</t>
  </si>
  <si>
    <t xml:space="preserve">Sinais</t>
  </si>
  <si>
    <t xml:space="preserve">Lance todos os valores positivos. A planilha aplica o sinal pela natureza: receita soma, dedução, custo e despesa subtraem.</t>
  </si>
  <si>
    <t xml:space="preserve">Capacidade</t>
  </si>
  <si>
    <t xml:space="preserve">Até 150 contas gerenciais, 60 centros de custo, 300 contas no de-para e 500 lançamentos por arquivo. A aba Listas guarda as opções das listas suspensas.</t>
  </si>
  <si>
    <t xml:space="preserve">Dúvidas e sugestões</t>
  </si>
  <si>
    <t xml:space="preserve">Instagram @alyssonguimaraes · LeverPro, plataforma de FP&amp;A e gestão financeira corporativa.</t>
  </si>
  <si>
    <t xml:space="preserve">Modelo LeverPro · @alyssonguimaraes</t>
  </si>
  <si>
    <t xml:space="preserve">Plano de contas gerencial</t>
  </si>
  <si>
    <t xml:space="preserve">Código hierárquico separado por ponto. Nível e uso no de-para são calculados. Só contas analíticas recebem lançamentos.</t>
  </si>
  <si>
    <t xml:space="preserve">Código</t>
  </si>
  <si>
    <t xml:space="preserve">Nome da conta gerencial</t>
  </si>
  <si>
    <t xml:space="preserve">Nível</t>
  </si>
  <si>
    <t xml:space="preserve">Natureza</t>
  </si>
  <si>
    <t xml:space="preserve">Linha da DRE gerencial</t>
  </si>
  <si>
    <t xml:space="preserve">Analítica?</t>
  </si>
  <si>
    <t xml:space="preserve">Contas no de-para</t>
  </si>
  <si>
    <t xml:space="preserve">Situação</t>
  </si>
  <si>
    <t xml:space="preserve">1</t>
  </si>
  <si>
    <t xml:space="preserve">Receitas</t>
  </si>
  <si>
    <t xml:space="preserve">Receita</t>
  </si>
  <si>
    <t xml:space="preserve">Não</t>
  </si>
  <si>
    <t xml:space="preserve">1.1</t>
  </si>
  <si>
    <t xml:space="preserve">Receita operacional bruta</t>
  </si>
  <si>
    <t xml:space="preserve">Receita bruta</t>
  </si>
  <si>
    <t xml:space="preserve">1.1.01</t>
  </si>
  <si>
    <t xml:space="preserve">Venda de produtos</t>
  </si>
  <si>
    <t xml:space="preserve">Sim</t>
  </si>
  <si>
    <t xml:space="preserve">1.1.02</t>
  </si>
  <si>
    <t xml:space="preserve">Prestação de serviços</t>
  </si>
  <si>
    <t xml:space="preserve">1.2</t>
  </si>
  <si>
    <t xml:space="preserve">Deduções da receita</t>
  </si>
  <si>
    <t xml:space="preserve">Dedução</t>
  </si>
  <si>
    <t xml:space="preserve">1.2.01</t>
  </si>
  <si>
    <t xml:space="preserve">Impostos sobre vendas</t>
  </si>
  <si>
    <t xml:space="preserve">1.2.02</t>
  </si>
  <si>
    <t xml:space="preserve">Devoluções e abatimentos</t>
  </si>
  <si>
    <t xml:space="preserve">1.3</t>
  </si>
  <si>
    <t xml:space="preserve">Receitas financeiras</t>
  </si>
  <si>
    <t xml:space="preserve">Resultado financeiro</t>
  </si>
  <si>
    <t xml:space="preserve">1.3.01</t>
  </si>
  <si>
    <t xml:space="preserve">Rendimentos de aplicações</t>
  </si>
  <si>
    <t xml:space="preserve">2</t>
  </si>
  <si>
    <t xml:space="preserve">Custos</t>
  </si>
  <si>
    <t xml:space="preserve">Custo</t>
  </si>
  <si>
    <t xml:space="preserve">2.1</t>
  </si>
  <si>
    <t xml:space="preserve">Custo dos produtos vendidos</t>
  </si>
  <si>
    <t xml:space="preserve">2.1.01</t>
  </si>
  <si>
    <t xml:space="preserve">Matéria-prima e embalagens</t>
  </si>
  <si>
    <t xml:space="preserve">2.1.02</t>
  </si>
  <si>
    <t xml:space="preserve">Mão de obra direta</t>
  </si>
  <si>
    <t xml:space="preserve">2.1.03</t>
  </si>
  <si>
    <t xml:space="preserve">Energia e utilidades da fábrica</t>
  </si>
  <si>
    <t xml:space="preserve">2.1.04</t>
  </si>
  <si>
    <t xml:space="preserve">Manutenção industrial</t>
  </si>
  <si>
    <t xml:space="preserve">3</t>
  </si>
  <si>
    <t xml:space="preserve">Despesas</t>
  </si>
  <si>
    <t xml:space="preserve">Despesa</t>
  </si>
  <si>
    <t xml:space="preserve">3.1</t>
  </si>
  <si>
    <t xml:space="preserve">Despesas comerciais</t>
  </si>
  <si>
    <t xml:space="preserve">3.1.01</t>
  </si>
  <si>
    <t xml:space="preserve">Comissões sobre vendas</t>
  </si>
  <si>
    <t xml:space="preserve">3.1.02</t>
  </si>
  <si>
    <t xml:space="preserve">Marketing e publicidade</t>
  </si>
  <si>
    <t xml:space="preserve">3.1.03</t>
  </si>
  <si>
    <t xml:space="preserve">Fretes sobre vendas</t>
  </si>
  <si>
    <t xml:space="preserve">3.2</t>
  </si>
  <si>
    <t xml:space="preserve">Despesas administrativas</t>
  </si>
  <si>
    <t xml:space="preserve">3.2.01</t>
  </si>
  <si>
    <t xml:space="preserve">Aluguel e condomínio</t>
  </si>
  <si>
    <t xml:space="preserve">3.2.02</t>
  </si>
  <si>
    <t xml:space="preserve">Sistemas e tecnologia</t>
  </si>
  <si>
    <t xml:space="preserve">3.2.03</t>
  </si>
  <si>
    <t xml:space="preserve">Serviços de terceiros</t>
  </si>
  <si>
    <t xml:space="preserve">3.3</t>
  </si>
  <si>
    <t xml:space="preserve">Despesas com pessoal</t>
  </si>
  <si>
    <t xml:space="preserve">3.3.01</t>
  </si>
  <si>
    <t xml:space="preserve">Salários e pró-labore</t>
  </si>
  <si>
    <t xml:space="preserve">3.3.02</t>
  </si>
  <si>
    <t xml:space="preserve">Encargos e benefícios</t>
  </si>
  <si>
    <t xml:space="preserve">3.4</t>
  </si>
  <si>
    <t xml:space="preserve">Despesas financeiras</t>
  </si>
  <si>
    <t xml:space="preserve">3.4.01</t>
  </si>
  <si>
    <t xml:space="preserve">Juros e tarifas bancárias</t>
  </si>
  <si>
    <t xml:space="preserve">Centros de custo</t>
  </si>
  <si>
    <t xml:space="preserve">Quem responde por cada gasto. Centro encerrado: Ativo = Não (o histórico continua valendo).</t>
  </si>
  <si>
    <t xml:space="preserve">Nome do centro de custo</t>
  </si>
  <si>
    <t xml:space="preserve">Área</t>
  </si>
  <si>
    <t xml:space="preserve">Responsável</t>
  </si>
  <si>
    <t xml:space="preserve">Tipo</t>
  </si>
  <si>
    <t xml:space="preserve">Ativo?</t>
  </si>
  <si>
    <t xml:space="preserve">Lançamentos</t>
  </si>
  <si>
    <t xml:space="preserve">Valor lançado (R$)</t>
  </si>
  <si>
    <t xml:space="preserve">CC01</t>
  </si>
  <si>
    <t xml:space="preserve">Fábrica · Linha 1</t>
  </si>
  <si>
    <t xml:space="preserve">Produção</t>
  </si>
  <si>
    <t xml:space="preserve">Renato Alves</t>
  </si>
  <si>
    <t xml:space="preserve">Produtivo</t>
  </si>
  <si>
    <t xml:space="preserve">CC02</t>
  </si>
  <si>
    <t xml:space="preserve">Fábrica · Linha 2</t>
  </si>
  <si>
    <t xml:space="preserve">CC03</t>
  </si>
  <si>
    <t xml:space="preserve">Manutenção</t>
  </si>
  <si>
    <t xml:space="preserve">Paulo Mendes</t>
  </si>
  <si>
    <t xml:space="preserve">Apoio</t>
  </si>
  <si>
    <t xml:space="preserve">CC04</t>
  </si>
  <si>
    <t xml:space="preserve">Logística e expedição</t>
  </si>
  <si>
    <t xml:space="preserve">Operações</t>
  </si>
  <si>
    <t xml:space="preserve">Carla Souza</t>
  </si>
  <si>
    <t xml:space="preserve">CC05</t>
  </si>
  <si>
    <t xml:space="preserve">Comercial</t>
  </si>
  <si>
    <t xml:space="preserve">Juliana Rocha</t>
  </si>
  <si>
    <t xml:space="preserve">Administrativo</t>
  </si>
  <si>
    <t xml:space="preserve">CC06</t>
  </si>
  <si>
    <t xml:space="preserve">Marketing e e-commerce</t>
  </si>
  <si>
    <t xml:space="preserve">CC07</t>
  </si>
  <si>
    <t xml:space="preserve">Administrativo e financeiro</t>
  </si>
  <si>
    <t xml:space="preserve">Administração</t>
  </si>
  <si>
    <t xml:space="preserve">Marcos Lima</t>
  </si>
  <si>
    <t xml:space="preserve">CC08</t>
  </si>
  <si>
    <t xml:space="preserve">Diretoria</t>
  </si>
  <si>
    <t xml:space="preserve">Ana Ribeiro</t>
  </si>
  <si>
    <t xml:space="preserve">CC09</t>
  </si>
  <si>
    <t xml:space="preserve">Projeto Filial Sul (encerrado)</t>
  </si>
  <si>
    <t xml:space="preserve">Total</t>
  </si>
  <si>
    <t xml:space="preserve">De-para: conta contábil do sistema → conta gerencial → linha da DRE</t>
  </si>
  <si>
    <t xml:space="preserve">Escolha a conta gerencial analítica de cada conta do seu sistema. As colunas pretas são buscadas no plano de contas com ÍNDICE + CORRESP.</t>
  </si>
  <si>
    <t xml:space="preserve">Conta contábil (sistema)</t>
  </si>
  <si>
    <t xml:space="preserve">Descrição no sistema</t>
  </si>
  <si>
    <t xml:space="preserve">Conta gerencial</t>
  </si>
  <si>
    <t xml:space="preserve">Linha da DRE</t>
  </si>
  <si>
    <t xml:space="preserve">Lançamentos no mês</t>
  </si>
  <si>
    <t xml:space="preserve">3.1.1.01.001</t>
  </si>
  <si>
    <t xml:space="preserve">Venda de mercadorias · mercado interno</t>
  </si>
  <si>
    <t xml:space="preserve">3.1.1.01.002</t>
  </si>
  <si>
    <t xml:space="preserve">Venda de mercadorias · e-commerce</t>
  </si>
  <si>
    <t xml:space="preserve">3.1.1.02.001</t>
  </si>
  <si>
    <t xml:space="preserve">Receita de serviços de instalação</t>
  </si>
  <si>
    <t xml:space="preserve">3.1.2.01.001</t>
  </si>
  <si>
    <t xml:space="preserve">ICMS sobre vendas</t>
  </si>
  <si>
    <t xml:space="preserve">3.1.2.01.002</t>
  </si>
  <si>
    <t xml:space="preserve">PIS e COFINS sobre vendas</t>
  </si>
  <si>
    <t xml:space="preserve">3.1.2.02.001</t>
  </si>
  <si>
    <t xml:space="preserve">Devoluções de vendas</t>
  </si>
  <si>
    <t xml:space="preserve">3.2.1.01.001</t>
  </si>
  <si>
    <t xml:space="preserve">Rendimentos de aplicação financeira</t>
  </si>
  <si>
    <t xml:space="preserve">4.1.1.01.001</t>
  </si>
  <si>
    <t xml:space="preserve">Consumo de matéria-prima</t>
  </si>
  <si>
    <t xml:space="preserve">4.1.1.01.002</t>
  </si>
  <si>
    <t xml:space="preserve">Embalagens consumidas</t>
  </si>
  <si>
    <t xml:space="preserve">4.1.1.02.001</t>
  </si>
  <si>
    <t xml:space="preserve">Salários da produção</t>
  </si>
  <si>
    <t xml:space="preserve">4.1.1.02.002</t>
  </si>
  <si>
    <t xml:space="preserve">Encargos da produção</t>
  </si>
  <si>
    <t xml:space="preserve">4.1.1.03.001</t>
  </si>
  <si>
    <t xml:space="preserve">Energia elétrica da fábrica</t>
  </si>
  <si>
    <t xml:space="preserve">4.1.1.04.001</t>
  </si>
  <si>
    <t xml:space="preserve">Peças e manutenção de máquinas</t>
  </si>
  <si>
    <t xml:space="preserve">4.2.1.01.001</t>
  </si>
  <si>
    <t xml:space="preserve">Comissões de representantes</t>
  </si>
  <si>
    <t xml:space="preserve">4.2.1.02.001</t>
  </si>
  <si>
    <t xml:space="preserve">Propaganda e marketing digital</t>
  </si>
  <si>
    <t xml:space="preserve">4.2.1.03.001</t>
  </si>
  <si>
    <t xml:space="preserve">Fretes e carretos sobre vendas</t>
  </si>
  <si>
    <t xml:space="preserve">4.2.2.01.001</t>
  </si>
  <si>
    <t xml:space="preserve">Aluguel</t>
  </si>
  <si>
    <t xml:space="preserve">4.2.2.01.002</t>
  </si>
  <si>
    <t xml:space="preserve">Condomínio e IPTU</t>
  </si>
  <si>
    <t xml:space="preserve">4.2.2.02.001</t>
  </si>
  <si>
    <t xml:space="preserve">Licenças de software</t>
  </si>
  <si>
    <t xml:space="preserve">4.2.2.03.001</t>
  </si>
  <si>
    <t xml:space="preserve">Honorários contábeis e jurídicos</t>
  </si>
  <si>
    <t xml:space="preserve">4.2.3.01.001</t>
  </si>
  <si>
    <t xml:space="preserve">Salários administrativos e comerciais</t>
  </si>
  <si>
    <t xml:space="preserve">4.2.3.01.002</t>
  </si>
  <si>
    <t xml:space="preserve">INSS e FGTS</t>
  </si>
  <si>
    <t xml:space="preserve">4.2.3.01.003</t>
  </si>
  <si>
    <t xml:space="preserve">Vale-refeição e plano de saúde</t>
  </si>
  <si>
    <t xml:space="preserve">4.3.1.01.001</t>
  </si>
  <si>
    <t xml:space="preserve">Juros sobre empréstimos</t>
  </si>
  <si>
    <t xml:space="preserve">4.3.1.01.002</t>
  </si>
  <si>
    <t xml:space="preserve">Tarifas bancárias</t>
  </si>
  <si>
    <t xml:space="preserve">Lançamentos · base única (exemplo: outubro de 2026)</t>
  </si>
  <si>
    <t xml:space="preserve">Cole aqui o razão do mês: data, conta contábil, centro de custo, valor positivo e histórico. Da coluna F em diante tudo é puxado pelo de-para.</t>
  </si>
  <si>
    <t xml:space="preserve">Data</t>
  </si>
  <si>
    <t xml:space="preserve">Conta contábil</t>
  </si>
  <si>
    <t xml:space="preserve">Centro de custo</t>
  </si>
  <si>
    <t xml:space="preserve">Valor (R$)</t>
  </si>
  <si>
    <t xml:space="preserve">Histórico</t>
  </si>
  <si>
    <t xml:space="preserve">Descrição contábil</t>
  </si>
  <si>
    <t xml:space="preserve">Nome gerencial</t>
  </si>
  <si>
    <t xml:space="preserve">Valor na DRE (R$)</t>
  </si>
  <si>
    <t xml:space="preserve">Tipo do CC</t>
  </si>
  <si>
    <t xml:space="preserve">Situação do CC</t>
  </si>
  <si>
    <t xml:space="preserve">Vendas mercado interno · semana 1 e 2</t>
  </si>
  <si>
    <t xml:space="preserve">Vendas mercado interno · semana 3 e 4</t>
  </si>
  <si>
    <t xml:space="preserve">Vendas e-commerce de outubro</t>
  </si>
  <si>
    <t xml:space="preserve">Instalações faturadas em outubro</t>
  </si>
  <si>
    <t xml:space="preserve">ICMS apurado de outubro</t>
  </si>
  <si>
    <t xml:space="preserve">PIS e COFINS apurados de outubro</t>
  </si>
  <si>
    <t xml:space="preserve">Devolução parcial de cliente atacado</t>
  </si>
  <si>
    <t xml:space="preserve">Requisições de matéria-prima · linha 1</t>
  </si>
  <si>
    <t xml:space="preserve">Requisições de matéria-prima · linha 2</t>
  </si>
  <si>
    <t xml:space="preserve">Embalagens consumidas no mês</t>
  </si>
  <si>
    <t xml:space="preserve">Folha da produção · linha 1</t>
  </si>
  <si>
    <t xml:space="preserve">Folha da produção · linha 2</t>
  </si>
  <si>
    <t xml:space="preserve">Encargos da folha · linha 1</t>
  </si>
  <si>
    <t xml:space="preserve">Encargos da folha · linha 2</t>
  </si>
  <si>
    <t xml:space="preserve">Conta de energia da fábrica</t>
  </si>
  <si>
    <t xml:space="preserve">Peças do torno e manutenção preventiva</t>
  </si>
  <si>
    <t xml:space="preserve">Campanhas digitais de outubro</t>
  </si>
  <si>
    <t xml:space="preserve">Fretes de entrega a clientes</t>
  </si>
  <si>
    <t xml:space="preserve">Aluguel do galpão e do escritório</t>
  </si>
  <si>
    <t xml:space="preserve">ERP, BI e pacote de escritório</t>
  </si>
  <si>
    <t xml:space="preserve">Honorários da contabilidade e do jurídico</t>
  </si>
  <si>
    <t xml:space="preserve">Folha do administrativo e financeiro</t>
  </si>
  <si>
    <t xml:space="preserve">Folha da equipe comercial</t>
  </si>
  <si>
    <t xml:space="preserve">Pró-labore e salários da diretoria</t>
  </si>
  <si>
    <t xml:space="preserve">INSS e FGTS do administrativo e comercial</t>
  </si>
  <si>
    <t xml:space="preserve">Benefícios do administrativo e comercial</t>
  </si>
  <si>
    <t xml:space="preserve">Rendimento de CDB</t>
  </si>
  <si>
    <t xml:space="preserve">Juros do capital de giro</t>
  </si>
  <si>
    <t xml:space="preserve">Tarifas bancárias de outubro</t>
  </si>
  <si>
    <t xml:space="preserve">Checagens de qualidade da base</t>
  </si>
  <si>
    <t xml:space="preserve">Tudo verde: pode analisar (e entregar para a IA). Amarelo distorce a análise; vermelho trava.</t>
  </si>
  <si>
    <t xml:space="preserve">Resultado geral</t>
  </si>
  <si>
    <t xml:space="preserve">#</t>
  </si>
  <si>
    <t xml:space="preserve">Checagem</t>
  </si>
  <si>
    <t xml:space="preserve">Onde olhar</t>
  </si>
  <si>
    <t xml:space="preserve">Encontrados</t>
  </si>
  <si>
    <t xml:space="preserve">Gravidade</t>
  </si>
  <si>
    <t xml:space="preserve">Status</t>
  </si>
  <si>
    <t xml:space="preserve">O que fazer</t>
  </si>
  <si>
    <t xml:space="preserve">Contas gerenciais duplicadas no plano</t>
  </si>
  <si>
    <t xml:space="preserve">Plano de contas</t>
  </si>
  <si>
    <t xml:space="preserve">Erro</t>
  </si>
  <si>
    <t xml:space="preserve">Cada código aparece uma vez só. Filtre a coluna Situação por "Duplicada" e apague ou renumere.</t>
  </si>
  <si>
    <t xml:space="preserve">Contas analíticas sem natureza ou linha da DRE</t>
  </si>
  <si>
    <t xml:space="preserve">Sem natureza o sinal fica errado; sem linha da DRE o valor some do resultado.</t>
  </si>
  <si>
    <t xml:space="preserve">Contas sintéticas recebendo de-para</t>
  </si>
  <si>
    <t xml:space="preserve">Aponte o de-para para a conta analítica (último nível), nunca para o grupo.</t>
  </si>
  <si>
    <t xml:space="preserve">Centros de custo duplicados ou sem tipo</t>
  </si>
  <si>
    <t xml:space="preserve">Um código por centro de custo, sempre com tipo e situação preenchidos.</t>
  </si>
  <si>
    <t xml:space="preserve">Contas contábeis repetidas ou inválidas no de-para</t>
  </si>
  <si>
    <t xml:space="preserve">De-para</t>
  </si>
  <si>
    <t xml:space="preserve">Cada conta do sistema vai para uma única conta gerencial analítica. Veja a coluna Situação.</t>
  </si>
  <si>
    <t xml:space="preserve">Lançamentos sem de-para</t>
  </si>
  <si>
    <t xml:space="preserve">Conta nova no sistema. Inclua a conta contábil no de-para e escolha a conta gerencial.</t>
  </si>
  <si>
    <t xml:space="preserve">Lançamentos sem centro de custo</t>
  </si>
  <si>
    <t xml:space="preserve">Atenção</t>
  </si>
  <si>
    <t xml:space="preserve">O valor entra na DRE, mas não aparece em nenhuma área. Peça o centro de custo para quem lançou.</t>
  </si>
  <si>
    <t xml:space="preserve">Lançamentos em centro de custo inexistente ou inativo</t>
  </si>
  <si>
    <t xml:space="preserve">Reclassifique para um centro de custo ativo ou reative o centro na aba Centros de custo.</t>
  </si>
  <si>
    <t xml:space="preserve">Diferença entre a DRE e o total dos lançamentos (R$)</t>
  </si>
  <si>
    <t xml:space="preserve">DRE abaixo</t>
  </si>
  <si>
    <t xml:space="preserve">O movimento classificado nas linhas da DRE precisa ser igual ao total lançado. Diferença = algo ficou fora.</t>
  </si>
  <si>
    <t xml:space="preserve">Total por linha da DRE gerencial</t>
  </si>
  <si>
    <t xml:space="preserve">Movimento (R$)</t>
  </si>
  <si>
    <t xml:space="preserve">Valor na DRE com sinal (R$)</t>
  </si>
  <si>
    <t xml:space="preserve">Receita e despesa</t>
  </si>
  <si>
    <t xml:space="preserve">Total classificado nas linhas da DRE</t>
  </si>
  <si>
    <t xml:space="preserve">Total da aba Lançamentos</t>
  </si>
  <si>
    <t xml:space="preserve">Diferença (precisa ser zero)</t>
  </si>
  <si>
    <t xml:space="preserve">DRE gerencial do mês</t>
  </si>
  <si>
    <t xml:space="preserve">Linha</t>
  </si>
  <si>
    <t xml:space="preserve">% da receita líquida</t>
  </si>
  <si>
    <t xml:space="preserve">(−) Deduções da receita</t>
  </si>
  <si>
    <t xml:space="preserve">(=) Receita líquida</t>
  </si>
  <si>
    <t xml:space="preserve">(−) Custo dos produtos vendidos</t>
  </si>
  <si>
    <t xml:space="preserve">(=) Lucro bruto</t>
  </si>
  <si>
    <t xml:space="preserve">(−) Despesas comerciais</t>
  </si>
  <si>
    <t xml:space="preserve">(−) Despesas administrativas</t>
  </si>
  <si>
    <t xml:space="preserve">(−) Despesas com pessoal</t>
  </si>
  <si>
    <t xml:space="preserve">(=) Resultado operacional</t>
  </si>
  <si>
    <t xml:space="preserve">(+/−) Resultado financeiro</t>
  </si>
  <si>
    <t xml:space="preserve">(=) Resultado antes de IR e CSLL</t>
  </si>
  <si>
    <t xml:space="preserve">Confere: soma da coluna "Valor na DRE" dos lançamentos</t>
  </si>
  <si>
    <t xml:space="preserve">Linhas da DRE gerencial</t>
  </si>
  <si>
    <t xml:space="preserve">Sim/Não</t>
  </si>
  <si>
    <t xml:space="preserve">Tipo de centro de custo</t>
  </si>
  <si>
    <t xml:space="preserve">Se mudar uma linha da DRE aqui, mude também na aba Checagens (tabela "Total por linha da DRE gerencial").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</si>
</sst>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General"/>
    <numFmt numFmtId="167" formatCode="&quot;R$ &quot;#,##0;&quot;-R$ &quot;#,##0;\-"/>
    <numFmt numFmtId="168" formatCode="dd/mm/yyyy"/>
    <numFmt numFmtId="169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B3F"/>
      <name val="Calibri"/>
      <family val="0"/>
      <charset val="1"/>
    </font>
    <font>
      <i val="true"/>
      <sz val="10"/>
      <color rgb="FF5E6B8C"/>
      <name val="Calibri"/>
      <family val="0"/>
      <charset val="1"/>
    </font>
    <font>
      <b val="true"/>
      <sz val="11"/>
      <color rgb="FF0B1B3F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2F5BEA"/>
      <name val="Calibri"/>
      <family val="0"/>
      <charset val="1"/>
    </font>
    <font>
      <i val="true"/>
      <sz val="9"/>
      <color rgb="FF5E6B8C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2F5BEA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2"/>
      <color rgb="FF0B1B3F"/>
      <name val="Calibri"/>
      <family val="0"/>
      <charset val="1"/>
    </font>
    <font>
      <sz val="11"/>
      <color rgb="FF5E6B8C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4F6FB"/>
        <bgColor rgb="FFFFFFFF"/>
      </patternFill>
    </fill>
    <fill>
      <patternFill patternType="solid">
        <fgColor rgb="FF0B1B3F"/>
        <bgColor rgb="FF0033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6DEEF"/>
      </left>
      <right style="thin">
        <color rgb="FFD6DEEF"/>
      </right>
      <top style="thin">
        <color rgb="FFD6DEEF"/>
      </top>
      <bottom style="thin">
        <color rgb="FFD6DEEF"/>
      </bottom>
      <diagonal/>
    </border>
    <border diagonalUp="false" diagonalDown="false">
      <left/>
      <right/>
      <top style="medium">
        <color rgb="FF0B1B3F"/>
      </top>
      <bottom/>
      <diagonal/>
    </border>
    <border diagonalUp="false" diagonalDown="false">
      <left style="thin">
        <color rgb="FFD6DEEF"/>
      </left>
      <right/>
      <top style="thin">
        <color rgb="FFD6DEEF"/>
      </top>
      <bottom style="thin">
        <color rgb="FFD6DEE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0B1B3F"/>
          <bgColor rgb="FF000000"/>
        </patternFill>
      </fill>
    </dxf>
    <dxf>
      <fill>
        <patternFill patternType="solid">
          <fgColor rgb="FFF4F6FB"/>
          <bgColor rgb="FF000000"/>
        </patternFill>
      </fill>
    </dxf>
    <dxf>
      <fill>
        <patternFill patternType="solid">
          <fgColor rgb="FF2F5BE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F766E"/>
          <bgColor rgb="FF000000"/>
        </patternFill>
      </fill>
    </dxf>
    <dxf>
      <font>
        <name val="Calibri"/>
        <charset val="1"/>
        <family val="0"/>
        <b val="1"/>
        <color rgb="FF92580A"/>
      </font>
      <fill>
        <patternFill>
          <bgColor rgb="FFFDEBC8"/>
        </patternFill>
      </fill>
    </dxf>
    <dxf>
      <font>
        <name val="Calibri"/>
        <charset val="1"/>
        <family val="0"/>
        <color rgb="FF0F766E"/>
      </font>
    </dxf>
    <dxf>
      <fill>
        <patternFill patternType="solid">
          <fgColor rgb="FFFDEBC8"/>
          <bgColor rgb="FF000000"/>
        </patternFill>
      </fill>
    </dxf>
    <dxf>
      <fill>
        <patternFill patternType="solid">
          <fgColor rgb="FF92580A"/>
          <bgColor rgb="FF000000"/>
        </patternFill>
      </fill>
    </dxf>
    <dxf>
      <font>
        <name val="Calibri"/>
        <charset val="1"/>
        <family val="0"/>
        <b val="1"/>
        <color rgb="FF0F766E"/>
      </font>
      <fill>
        <patternFill>
          <bgColor rgb="FFD7F5EF"/>
        </patternFill>
      </fill>
    </dxf>
    <dxf>
      <font>
        <name val="Calibri"/>
        <charset val="1"/>
        <family val="0"/>
        <b val="1"/>
        <color rgb="FFB42318"/>
      </font>
      <fill>
        <patternFill>
          <bgColor rgb="FFFFD9C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2580A"/>
      <rgbColor rgb="FF800080"/>
      <rgbColor rgb="FF0F766E"/>
      <rgbColor rgb="FFC0C0C0"/>
      <rgbColor rgb="FF808080"/>
      <rgbColor rgb="FF9999FF"/>
      <rgbColor rgb="FF993366"/>
      <rgbColor rgb="FFFDEBC8"/>
      <rgbColor rgb="FFD7F5EF"/>
      <rgbColor rgb="FF660066"/>
      <rgbColor rgb="FFFF8080"/>
      <rgbColor rgb="FF0066CC"/>
      <rgbColor rgb="FFD6DE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B"/>
      <rgbColor rgb="FFCCFFCC"/>
      <rgbColor rgb="FFFFFF99"/>
      <rgbColor rgb="FF99CCFF"/>
      <rgbColor rgb="FFFF99CC"/>
      <rgbColor rgb="FFCC99FF"/>
      <rgbColor rgb="FFFFD9CF"/>
      <rgbColor rgb="FF2F5BEA"/>
      <rgbColor rgb="FF33CCCC"/>
      <rgbColor rgb="FF99CC00"/>
      <rgbColor rgb="FFFFCC00"/>
      <rgbColor rgb="FFFF9900"/>
      <rgbColor rgb="FFFF6600"/>
      <rgbColor rgb="FF5E6B8C"/>
      <rgbColor rgb="FF8FA3C8"/>
      <rgbColor rgb="FF0B1B3F"/>
      <rgbColor rgb="FF339966"/>
      <rgbColor rgb="FF003300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B3F"/>
    <pageSetUpPr fitToPage="false"/>
  </sheetPr>
  <dimension ref="A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9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B4" s="3" t="s">
        <v>2</v>
      </c>
      <c r="C4" s="4" t="s">
        <v>3</v>
      </c>
    </row>
    <row r="5" customFormat="false" ht="15" hidden="false" customHeight="false" outlineLevel="0" collapsed="false">
      <c r="B5" s="3"/>
      <c r="C5" s="4"/>
    </row>
    <row r="6" customFormat="false" ht="30" hidden="false" customHeight="true" outlineLevel="0" collapsed="false">
      <c r="B6" s="3" t="s">
        <v>4</v>
      </c>
      <c r="C6" s="4" t="s">
        <v>5</v>
      </c>
    </row>
    <row r="7" customFormat="false" ht="30" hidden="false" customHeight="true" outlineLevel="0" collapsed="false">
      <c r="B7" s="3" t="s">
        <v>6</v>
      </c>
      <c r="C7" s="4" t="s">
        <v>7</v>
      </c>
    </row>
    <row r="8" customFormat="false" ht="30" hidden="false" customHeight="true" outlineLevel="0" collapsed="false">
      <c r="B8" s="3" t="s">
        <v>8</v>
      </c>
      <c r="C8" s="4" t="s">
        <v>9</v>
      </c>
    </row>
    <row r="9" customFormat="false" ht="30" hidden="false" customHeight="true" outlineLevel="0" collapsed="false">
      <c r="B9" s="3" t="s">
        <v>10</v>
      </c>
      <c r="C9" s="4" t="s">
        <v>11</v>
      </c>
    </row>
    <row r="10" customFormat="false" ht="30" hidden="false" customHeight="true" outlineLevel="0" collapsed="false">
      <c r="B10" s="3" t="s">
        <v>12</v>
      </c>
      <c r="C10" s="4" t="s">
        <v>13</v>
      </c>
    </row>
    <row r="11" customFormat="false" ht="30" hidden="false" customHeight="true" outlineLevel="0" collapsed="false">
      <c r="B11" s="3" t="s">
        <v>14</v>
      </c>
      <c r="C11" s="4" t="s">
        <v>15</v>
      </c>
    </row>
    <row r="12" customFormat="false" ht="15" hidden="false" customHeight="false" outlineLevel="0" collapsed="false">
      <c r="B12" s="3"/>
      <c r="C12" s="4"/>
    </row>
    <row r="13" customFormat="false" ht="15.75" hidden="false" customHeight="true" outlineLevel="0" collapsed="false">
      <c r="B13" s="3" t="s">
        <v>16</v>
      </c>
      <c r="C13" s="5" t="s">
        <v>17</v>
      </c>
    </row>
    <row r="14" customFormat="false" ht="15.75" hidden="false" customHeight="true" outlineLevel="0" collapsed="false">
      <c r="B14" s="3"/>
      <c r="C14" s="4" t="s">
        <v>18</v>
      </c>
    </row>
    <row r="15" customFormat="false" ht="30" hidden="false" customHeight="true" outlineLevel="0" collapsed="false">
      <c r="B15" s="3"/>
      <c r="C15" s="4" t="s">
        <v>19</v>
      </c>
    </row>
    <row r="16" customFormat="false" ht="30" hidden="false" customHeight="true" outlineLevel="0" collapsed="false">
      <c r="B16" s="3" t="s">
        <v>20</v>
      </c>
      <c r="C16" s="4" t="s">
        <v>21</v>
      </c>
    </row>
    <row r="17" customFormat="false" ht="30" hidden="false" customHeight="true" outlineLevel="0" collapsed="false">
      <c r="B17" s="3" t="s">
        <v>22</v>
      </c>
      <c r="C17" s="4" t="s">
        <v>23</v>
      </c>
    </row>
    <row r="18" customFormat="false" ht="30" hidden="false" customHeight="true" outlineLevel="0" collapsed="false">
      <c r="B18" s="3" t="s">
        <v>24</v>
      </c>
      <c r="C18" s="4" t="s">
        <v>25</v>
      </c>
    </row>
    <row r="19" customFormat="false" ht="15" hidden="false" customHeight="false" outlineLevel="0" collapsed="false">
      <c r="B19" s="3"/>
      <c r="C19" s="4"/>
    </row>
    <row r="20" customFormat="false" ht="15.75" hidden="false" customHeight="true" outlineLevel="0" collapsed="false">
      <c r="B20" s="3" t="s">
        <v>26</v>
      </c>
      <c r="C20" s="4" t="s">
        <v>27</v>
      </c>
    </row>
    <row r="22" customFormat="false" ht="15" hidden="false" customHeight="false" outlineLevel="0" collapsed="false">
      <c r="A22" s="6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H1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6"/>
    <col collapsed="false" customWidth="true" hidden="false" outlineLevel="0" max="3" min="3" style="0" width="8"/>
    <col collapsed="false" customWidth="true" hidden="false" outlineLevel="0" max="4" min="4" style="0" width="13"/>
    <col collapsed="false" customWidth="true" hidden="false" outlineLevel="0" max="5" min="5" style="0" width="30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24"/>
  </cols>
  <sheetData>
    <row r="1" customFormat="false" ht="19.7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4" customFormat="false" ht="31.5" hidden="false" customHeight="true" outlineLevel="0" collapsed="false">
      <c r="A4" s="7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</row>
    <row r="5" customFormat="false" ht="15" hidden="false" customHeight="false" outlineLevel="0" collapsed="false">
      <c r="A5" s="8" t="s">
        <v>39</v>
      </c>
      <c r="B5" s="9" t="s">
        <v>40</v>
      </c>
      <c r="C5" s="10" t="n">
        <f aca="false">IF(A5="","",LEN(A5)-LEN(SUBSTITUTE(A5,".",""))+1)</f>
        <v>1</v>
      </c>
      <c r="D5" s="11" t="s">
        <v>41</v>
      </c>
      <c r="E5" s="11"/>
      <c r="F5" s="11" t="s">
        <v>42</v>
      </c>
      <c r="G5" s="10" t="n">
        <f aca="false">IF(A5="","",SUMPRODUCT(--('De-para'!$C$5:$C$304=A5)))</f>
        <v>0</v>
      </c>
      <c r="H5" s="12" t="str">
        <f aca="false">IF(A5="","",IF(SUMPRODUCT(--($A$5:$A$154=A5))&gt;1,"Duplicada",IF(AND(F5="Sim",OR(D5="",E5="")),"Falta natureza ou linha",IF(AND(F5="Não",G5&gt;0),"Sintética usada no de-para",IF(AND(F5="Sim",G5=0),"Sem uso no de-para","OK")))))</f>
        <v>OK</v>
      </c>
    </row>
    <row r="6" customFormat="false" ht="15" hidden="false" customHeight="false" outlineLevel="0" collapsed="false">
      <c r="A6" s="8" t="s">
        <v>43</v>
      </c>
      <c r="B6" s="9" t="s">
        <v>44</v>
      </c>
      <c r="C6" s="10" t="n">
        <f aca="false">IF(A6="","",LEN(A6)-LEN(SUBSTITUTE(A6,".",""))+1)</f>
        <v>2</v>
      </c>
      <c r="D6" s="11" t="s">
        <v>41</v>
      </c>
      <c r="E6" s="11" t="s">
        <v>45</v>
      </c>
      <c r="F6" s="11" t="s">
        <v>42</v>
      </c>
      <c r="G6" s="10" t="n">
        <f aca="false">IF(A6="","",SUMPRODUCT(--('De-para'!$C$5:$C$304=A6)))</f>
        <v>0</v>
      </c>
      <c r="H6" s="12" t="str">
        <f aca="false">IF(A6="","",IF(SUMPRODUCT(--($A$5:$A$154=A6))&gt;1,"Duplicada",IF(AND(F6="Sim",OR(D6="",E6="")),"Falta natureza ou linha",IF(AND(F6="Não",G6&gt;0),"Sintética usada no de-para",IF(AND(F6="Sim",G6=0),"Sem uso no de-para","OK")))))</f>
        <v>OK</v>
      </c>
    </row>
    <row r="7" customFormat="false" ht="15" hidden="false" customHeight="false" outlineLevel="0" collapsed="false">
      <c r="A7" s="8" t="s">
        <v>46</v>
      </c>
      <c r="B7" s="11" t="s">
        <v>47</v>
      </c>
      <c r="C7" s="10" t="n">
        <f aca="false">IF(A7="","",LEN(A7)-LEN(SUBSTITUTE(A7,".",""))+1)</f>
        <v>3</v>
      </c>
      <c r="D7" s="11" t="s">
        <v>41</v>
      </c>
      <c r="E7" s="11" t="s">
        <v>45</v>
      </c>
      <c r="F7" s="11" t="s">
        <v>48</v>
      </c>
      <c r="G7" s="10" t="n">
        <f aca="false">IF(A7="","",SUMPRODUCT(--('De-para'!$C$5:$C$304=A7)))</f>
        <v>2</v>
      </c>
      <c r="H7" s="12" t="str">
        <f aca="false">IF(A7="","",IF(SUMPRODUCT(--($A$5:$A$154=A7))&gt;1,"Duplicada",IF(AND(F7="Sim",OR(D7="",E7="")),"Falta natureza ou linha",IF(AND(F7="Não",G7&gt;0),"Sintética usada no de-para",IF(AND(F7="Sim",G7=0),"Sem uso no de-para","OK")))))</f>
        <v>OK</v>
      </c>
    </row>
    <row r="8" customFormat="false" ht="15" hidden="false" customHeight="false" outlineLevel="0" collapsed="false">
      <c r="A8" s="8" t="s">
        <v>49</v>
      </c>
      <c r="B8" s="11" t="s">
        <v>50</v>
      </c>
      <c r="C8" s="10" t="n">
        <f aca="false">IF(A8="","",LEN(A8)-LEN(SUBSTITUTE(A8,".",""))+1)</f>
        <v>3</v>
      </c>
      <c r="D8" s="11" t="s">
        <v>41</v>
      </c>
      <c r="E8" s="11" t="s">
        <v>45</v>
      </c>
      <c r="F8" s="11" t="s">
        <v>48</v>
      </c>
      <c r="G8" s="10" t="n">
        <f aca="false">IF(A8="","",SUMPRODUCT(--('De-para'!$C$5:$C$304=A8)))</f>
        <v>1</v>
      </c>
      <c r="H8" s="12" t="str">
        <f aca="false">IF(A8="","",IF(SUMPRODUCT(--($A$5:$A$154=A8))&gt;1,"Duplicada",IF(AND(F8="Sim",OR(D8="",E8="")),"Falta natureza ou linha",IF(AND(F8="Não",G8&gt;0),"Sintética usada no de-para",IF(AND(F8="Sim",G8=0),"Sem uso no de-para","OK")))))</f>
        <v>OK</v>
      </c>
    </row>
    <row r="9" customFormat="false" ht="15" hidden="false" customHeight="false" outlineLevel="0" collapsed="false">
      <c r="A9" s="8" t="s">
        <v>51</v>
      </c>
      <c r="B9" s="9" t="s">
        <v>52</v>
      </c>
      <c r="C9" s="10" t="n">
        <f aca="false">IF(A9="","",LEN(A9)-LEN(SUBSTITUTE(A9,".",""))+1)</f>
        <v>2</v>
      </c>
      <c r="D9" s="11" t="s">
        <v>53</v>
      </c>
      <c r="E9" s="11" t="s">
        <v>52</v>
      </c>
      <c r="F9" s="11" t="s">
        <v>42</v>
      </c>
      <c r="G9" s="10" t="n">
        <f aca="false">IF(A9="","",SUMPRODUCT(--('De-para'!$C$5:$C$304=A9)))</f>
        <v>0</v>
      </c>
      <c r="H9" s="12" t="str">
        <f aca="false">IF(A9="","",IF(SUMPRODUCT(--($A$5:$A$154=A9))&gt;1,"Duplicada",IF(AND(F9="Sim",OR(D9="",E9="")),"Falta natureza ou linha",IF(AND(F9="Não",G9&gt;0),"Sintética usada no de-para",IF(AND(F9="Sim",G9=0),"Sem uso no de-para","OK")))))</f>
        <v>OK</v>
      </c>
    </row>
    <row r="10" customFormat="false" ht="15" hidden="false" customHeight="false" outlineLevel="0" collapsed="false">
      <c r="A10" s="8" t="s">
        <v>54</v>
      </c>
      <c r="B10" s="11" t="s">
        <v>55</v>
      </c>
      <c r="C10" s="10" t="n">
        <f aca="false">IF(A10="","",LEN(A10)-LEN(SUBSTITUTE(A10,".",""))+1)</f>
        <v>3</v>
      </c>
      <c r="D10" s="11" t="s">
        <v>53</v>
      </c>
      <c r="E10" s="11" t="s">
        <v>52</v>
      </c>
      <c r="F10" s="11" t="s">
        <v>48</v>
      </c>
      <c r="G10" s="10" t="n">
        <f aca="false">IF(A10="","",SUMPRODUCT(--('De-para'!$C$5:$C$304=A10)))</f>
        <v>2</v>
      </c>
      <c r="H10" s="12" t="str">
        <f aca="false">IF(A10="","",IF(SUMPRODUCT(--($A$5:$A$154=A10))&gt;1,"Duplicada",IF(AND(F10="Sim",OR(D10="",E10="")),"Falta natureza ou linha",IF(AND(F10="Não",G10&gt;0),"Sintética usada no de-para",IF(AND(F10="Sim",G10=0),"Sem uso no de-para","OK")))))</f>
        <v>OK</v>
      </c>
    </row>
    <row r="11" customFormat="false" ht="15" hidden="false" customHeight="false" outlineLevel="0" collapsed="false">
      <c r="A11" s="8" t="s">
        <v>56</v>
      </c>
      <c r="B11" s="11" t="s">
        <v>57</v>
      </c>
      <c r="C11" s="10" t="n">
        <f aca="false">IF(A11="","",LEN(A11)-LEN(SUBSTITUTE(A11,".",""))+1)</f>
        <v>3</v>
      </c>
      <c r="D11" s="11" t="s">
        <v>53</v>
      </c>
      <c r="E11" s="11" t="s">
        <v>52</v>
      </c>
      <c r="F11" s="11" t="s">
        <v>48</v>
      </c>
      <c r="G11" s="10" t="n">
        <f aca="false">IF(A11="","",SUMPRODUCT(--('De-para'!$C$5:$C$304=A11)))</f>
        <v>1</v>
      </c>
      <c r="H11" s="12" t="str">
        <f aca="false">IF(A11="","",IF(SUMPRODUCT(--($A$5:$A$154=A11))&gt;1,"Duplicada",IF(AND(F11="Sim",OR(D11="",E11="")),"Falta natureza ou linha",IF(AND(F11="Não",G11&gt;0),"Sintética usada no de-para",IF(AND(F11="Sim",G11=0),"Sem uso no de-para","OK")))))</f>
        <v>OK</v>
      </c>
    </row>
    <row r="12" customFormat="false" ht="15" hidden="false" customHeight="false" outlineLevel="0" collapsed="false">
      <c r="A12" s="8" t="s">
        <v>58</v>
      </c>
      <c r="B12" s="9" t="s">
        <v>59</v>
      </c>
      <c r="C12" s="10" t="n">
        <f aca="false">IF(A12="","",LEN(A12)-LEN(SUBSTITUTE(A12,".",""))+1)</f>
        <v>2</v>
      </c>
      <c r="D12" s="11" t="s">
        <v>41</v>
      </c>
      <c r="E12" s="11" t="s">
        <v>60</v>
      </c>
      <c r="F12" s="11" t="s">
        <v>42</v>
      </c>
      <c r="G12" s="10" t="n">
        <f aca="false">IF(A12="","",SUMPRODUCT(--('De-para'!$C$5:$C$304=A12)))</f>
        <v>0</v>
      </c>
      <c r="H12" s="12" t="str">
        <f aca="false">IF(A12="","",IF(SUMPRODUCT(--($A$5:$A$154=A12))&gt;1,"Duplicada",IF(AND(F12="Sim",OR(D12="",E12="")),"Falta natureza ou linha",IF(AND(F12="Não",G12&gt;0),"Sintética usada no de-para",IF(AND(F12="Sim",G12=0),"Sem uso no de-para","OK")))))</f>
        <v>OK</v>
      </c>
    </row>
    <row r="13" customFormat="false" ht="15" hidden="false" customHeight="false" outlineLevel="0" collapsed="false">
      <c r="A13" s="8" t="s">
        <v>61</v>
      </c>
      <c r="B13" s="11" t="s">
        <v>62</v>
      </c>
      <c r="C13" s="10" t="n">
        <f aca="false">IF(A13="","",LEN(A13)-LEN(SUBSTITUTE(A13,".",""))+1)</f>
        <v>3</v>
      </c>
      <c r="D13" s="11" t="s">
        <v>41</v>
      </c>
      <c r="E13" s="11" t="s">
        <v>60</v>
      </c>
      <c r="F13" s="11" t="s">
        <v>48</v>
      </c>
      <c r="G13" s="10" t="n">
        <f aca="false">IF(A13="","",SUMPRODUCT(--('De-para'!$C$5:$C$304=A13)))</f>
        <v>1</v>
      </c>
      <c r="H13" s="12" t="str">
        <f aca="false">IF(A13="","",IF(SUMPRODUCT(--($A$5:$A$154=A13))&gt;1,"Duplicada",IF(AND(F13="Sim",OR(D13="",E13="")),"Falta natureza ou linha",IF(AND(F13="Não",G13&gt;0),"Sintética usada no de-para",IF(AND(F13="Sim",G13=0),"Sem uso no de-para","OK")))))</f>
        <v>OK</v>
      </c>
    </row>
    <row r="14" customFormat="false" ht="15" hidden="false" customHeight="false" outlineLevel="0" collapsed="false">
      <c r="A14" s="8" t="s">
        <v>63</v>
      </c>
      <c r="B14" s="9" t="s">
        <v>64</v>
      </c>
      <c r="C14" s="10" t="n">
        <f aca="false">IF(A14="","",LEN(A14)-LEN(SUBSTITUTE(A14,".",""))+1)</f>
        <v>1</v>
      </c>
      <c r="D14" s="11" t="s">
        <v>65</v>
      </c>
      <c r="E14" s="11"/>
      <c r="F14" s="11" t="s">
        <v>42</v>
      </c>
      <c r="G14" s="10" t="n">
        <f aca="false">IF(A14="","",SUMPRODUCT(--('De-para'!$C$5:$C$304=A14)))</f>
        <v>0</v>
      </c>
      <c r="H14" s="12" t="str">
        <f aca="false">IF(A14="","",IF(SUMPRODUCT(--($A$5:$A$154=A14))&gt;1,"Duplicada",IF(AND(F14="Sim",OR(D14="",E14="")),"Falta natureza ou linha",IF(AND(F14="Não",G14&gt;0),"Sintética usada no de-para",IF(AND(F14="Sim",G14=0),"Sem uso no de-para","OK")))))</f>
        <v>OK</v>
      </c>
    </row>
    <row r="15" customFormat="false" ht="15" hidden="false" customHeight="false" outlineLevel="0" collapsed="false">
      <c r="A15" s="8" t="s">
        <v>66</v>
      </c>
      <c r="B15" s="9" t="s">
        <v>67</v>
      </c>
      <c r="C15" s="10" t="n">
        <f aca="false">IF(A15="","",LEN(A15)-LEN(SUBSTITUTE(A15,".",""))+1)</f>
        <v>2</v>
      </c>
      <c r="D15" s="11" t="s">
        <v>65</v>
      </c>
      <c r="E15" s="11" t="s">
        <v>67</v>
      </c>
      <c r="F15" s="11" t="s">
        <v>42</v>
      </c>
      <c r="G15" s="10" t="n">
        <f aca="false">IF(A15="","",SUMPRODUCT(--('De-para'!$C$5:$C$304=A15)))</f>
        <v>0</v>
      </c>
      <c r="H15" s="12" t="str">
        <f aca="false">IF(A15="","",IF(SUMPRODUCT(--($A$5:$A$154=A15))&gt;1,"Duplicada",IF(AND(F15="Sim",OR(D15="",E15="")),"Falta natureza ou linha",IF(AND(F15="Não",G15&gt;0),"Sintética usada no de-para",IF(AND(F15="Sim",G15=0),"Sem uso no de-para","OK")))))</f>
        <v>OK</v>
      </c>
    </row>
    <row r="16" customFormat="false" ht="15" hidden="false" customHeight="false" outlineLevel="0" collapsed="false">
      <c r="A16" s="8" t="s">
        <v>68</v>
      </c>
      <c r="B16" s="11" t="s">
        <v>69</v>
      </c>
      <c r="C16" s="10" t="n">
        <f aca="false">IF(A16="","",LEN(A16)-LEN(SUBSTITUTE(A16,".",""))+1)</f>
        <v>3</v>
      </c>
      <c r="D16" s="11" t="s">
        <v>65</v>
      </c>
      <c r="E16" s="11" t="s">
        <v>67</v>
      </c>
      <c r="F16" s="11" t="s">
        <v>48</v>
      </c>
      <c r="G16" s="10" t="n">
        <f aca="false">IF(A16="","",SUMPRODUCT(--('De-para'!$C$5:$C$304=A16)))</f>
        <v>2</v>
      </c>
      <c r="H16" s="12" t="str">
        <f aca="false">IF(A16="","",IF(SUMPRODUCT(--($A$5:$A$154=A16))&gt;1,"Duplicada",IF(AND(F16="Sim",OR(D16="",E16="")),"Falta natureza ou linha",IF(AND(F16="Não",G16&gt;0),"Sintética usada no de-para",IF(AND(F16="Sim",G16=0),"Sem uso no de-para","OK")))))</f>
        <v>OK</v>
      </c>
    </row>
    <row r="17" customFormat="false" ht="15" hidden="false" customHeight="false" outlineLevel="0" collapsed="false">
      <c r="A17" s="8" t="s">
        <v>70</v>
      </c>
      <c r="B17" s="11" t="s">
        <v>71</v>
      </c>
      <c r="C17" s="10" t="n">
        <f aca="false">IF(A17="","",LEN(A17)-LEN(SUBSTITUTE(A17,".",""))+1)</f>
        <v>3</v>
      </c>
      <c r="D17" s="11" t="s">
        <v>65</v>
      </c>
      <c r="E17" s="11" t="s">
        <v>67</v>
      </c>
      <c r="F17" s="11" t="s">
        <v>48</v>
      </c>
      <c r="G17" s="10" t="n">
        <f aca="false">IF(A17="","",SUMPRODUCT(--('De-para'!$C$5:$C$304=A17)))</f>
        <v>2</v>
      </c>
      <c r="H17" s="12" t="str">
        <f aca="false">IF(A17="","",IF(SUMPRODUCT(--($A$5:$A$154=A17))&gt;1,"Duplicada",IF(AND(F17="Sim",OR(D17="",E17="")),"Falta natureza ou linha",IF(AND(F17="Não",G17&gt;0),"Sintética usada no de-para",IF(AND(F17="Sim",G17=0),"Sem uso no de-para","OK")))))</f>
        <v>OK</v>
      </c>
    </row>
    <row r="18" customFormat="false" ht="15" hidden="false" customHeight="false" outlineLevel="0" collapsed="false">
      <c r="A18" s="8" t="s">
        <v>72</v>
      </c>
      <c r="B18" s="11" t="s">
        <v>73</v>
      </c>
      <c r="C18" s="10" t="n">
        <f aca="false">IF(A18="","",LEN(A18)-LEN(SUBSTITUTE(A18,".",""))+1)</f>
        <v>3</v>
      </c>
      <c r="D18" s="11" t="s">
        <v>65</v>
      </c>
      <c r="E18" s="11" t="s">
        <v>67</v>
      </c>
      <c r="F18" s="11" t="s">
        <v>48</v>
      </c>
      <c r="G18" s="10" t="n">
        <f aca="false">IF(A18="","",SUMPRODUCT(--('De-para'!$C$5:$C$304=A18)))</f>
        <v>1</v>
      </c>
      <c r="H18" s="12" t="str">
        <f aca="false">IF(A18="","",IF(SUMPRODUCT(--($A$5:$A$154=A18))&gt;1,"Duplicada",IF(AND(F18="Sim",OR(D18="",E18="")),"Falta natureza ou linha",IF(AND(F18="Não",G18&gt;0),"Sintética usada no de-para",IF(AND(F18="Sim",G18=0),"Sem uso no de-para","OK")))))</f>
        <v>OK</v>
      </c>
    </row>
    <row r="19" customFormat="false" ht="15" hidden="false" customHeight="false" outlineLevel="0" collapsed="false">
      <c r="A19" s="8" t="s">
        <v>74</v>
      </c>
      <c r="B19" s="11" t="s">
        <v>75</v>
      </c>
      <c r="C19" s="10" t="n">
        <f aca="false">IF(A19="","",LEN(A19)-LEN(SUBSTITUTE(A19,".",""))+1)</f>
        <v>3</v>
      </c>
      <c r="D19" s="11" t="s">
        <v>65</v>
      </c>
      <c r="E19" s="11" t="s">
        <v>67</v>
      </c>
      <c r="F19" s="11" t="s">
        <v>48</v>
      </c>
      <c r="G19" s="10" t="n">
        <f aca="false">IF(A19="","",SUMPRODUCT(--('De-para'!$C$5:$C$304=A19)))</f>
        <v>1</v>
      </c>
      <c r="H19" s="12" t="str">
        <f aca="false">IF(A19="","",IF(SUMPRODUCT(--($A$5:$A$154=A19))&gt;1,"Duplicada",IF(AND(F19="Sim",OR(D19="",E19="")),"Falta natureza ou linha",IF(AND(F19="Não",G19&gt;0),"Sintética usada no de-para",IF(AND(F19="Sim",G19=0),"Sem uso no de-para","OK")))))</f>
        <v>OK</v>
      </c>
    </row>
    <row r="20" customFormat="false" ht="15" hidden="false" customHeight="false" outlineLevel="0" collapsed="false">
      <c r="A20" s="8" t="s">
        <v>76</v>
      </c>
      <c r="B20" s="9" t="s">
        <v>77</v>
      </c>
      <c r="C20" s="10" t="n">
        <f aca="false">IF(A20="","",LEN(A20)-LEN(SUBSTITUTE(A20,".",""))+1)</f>
        <v>1</v>
      </c>
      <c r="D20" s="11" t="s">
        <v>78</v>
      </c>
      <c r="E20" s="11"/>
      <c r="F20" s="11" t="s">
        <v>42</v>
      </c>
      <c r="G20" s="10" t="n">
        <f aca="false">IF(A20="","",SUMPRODUCT(--('De-para'!$C$5:$C$304=A20)))</f>
        <v>0</v>
      </c>
      <c r="H20" s="12" t="str">
        <f aca="false">IF(A20="","",IF(SUMPRODUCT(--($A$5:$A$154=A20))&gt;1,"Duplicada",IF(AND(F20="Sim",OR(D20="",E20="")),"Falta natureza ou linha",IF(AND(F20="Não",G20&gt;0),"Sintética usada no de-para",IF(AND(F20="Sim",G20=0),"Sem uso no de-para","OK")))))</f>
        <v>OK</v>
      </c>
    </row>
    <row r="21" customFormat="false" ht="15" hidden="false" customHeight="false" outlineLevel="0" collapsed="false">
      <c r="A21" s="8" t="s">
        <v>79</v>
      </c>
      <c r="B21" s="9" t="s">
        <v>80</v>
      </c>
      <c r="C21" s="10" t="n">
        <f aca="false">IF(A21="","",LEN(A21)-LEN(SUBSTITUTE(A21,".",""))+1)</f>
        <v>2</v>
      </c>
      <c r="D21" s="11" t="s">
        <v>78</v>
      </c>
      <c r="E21" s="11" t="s">
        <v>80</v>
      </c>
      <c r="F21" s="11" t="s">
        <v>42</v>
      </c>
      <c r="G21" s="10" t="n">
        <f aca="false">IF(A21="","",SUMPRODUCT(--('De-para'!$C$5:$C$304=A21)))</f>
        <v>0</v>
      </c>
      <c r="H21" s="12" t="str">
        <f aca="false">IF(A21="","",IF(SUMPRODUCT(--($A$5:$A$154=A21))&gt;1,"Duplicada",IF(AND(F21="Sim",OR(D21="",E21="")),"Falta natureza ou linha",IF(AND(F21="Não",G21&gt;0),"Sintética usada no de-para",IF(AND(F21="Sim",G21=0),"Sem uso no de-para","OK")))))</f>
        <v>OK</v>
      </c>
    </row>
    <row r="22" customFormat="false" ht="15" hidden="false" customHeight="false" outlineLevel="0" collapsed="false">
      <c r="A22" s="8" t="s">
        <v>81</v>
      </c>
      <c r="B22" s="11" t="s">
        <v>82</v>
      </c>
      <c r="C22" s="10" t="n">
        <f aca="false">IF(A22="","",LEN(A22)-LEN(SUBSTITUTE(A22,".",""))+1)</f>
        <v>3</v>
      </c>
      <c r="D22" s="11" t="s">
        <v>78</v>
      </c>
      <c r="E22" s="11" t="s">
        <v>80</v>
      </c>
      <c r="F22" s="11" t="s">
        <v>48</v>
      </c>
      <c r="G22" s="10" t="n">
        <f aca="false">IF(A22="","",SUMPRODUCT(--('De-para'!$C$5:$C$304=A22)))</f>
        <v>1</v>
      </c>
      <c r="H22" s="12" t="str">
        <f aca="false">IF(A22="","",IF(SUMPRODUCT(--($A$5:$A$154=A22))&gt;1,"Duplicada",IF(AND(F22="Sim",OR(D22="",E22="")),"Falta natureza ou linha",IF(AND(F22="Não",G22&gt;0),"Sintética usada no de-para",IF(AND(F22="Sim",G22=0),"Sem uso no de-para","OK")))))</f>
        <v>OK</v>
      </c>
    </row>
    <row r="23" customFormat="false" ht="15" hidden="false" customHeight="false" outlineLevel="0" collapsed="false">
      <c r="A23" s="8" t="s">
        <v>83</v>
      </c>
      <c r="B23" s="11" t="s">
        <v>84</v>
      </c>
      <c r="C23" s="10" t="n">
        <f aca="false">IF(A23="","",LEN(A23)-LEN(SUBSTITUTE(A23,".",""))+1)</f>
        <v>3</v>
      </c>
      <c r="D23" s="11" t="s">
        <v>78</v>
      </c>
      <c r="E23" s="11" t="s">
        <v>80</v>
      </c>
      <c r="F23" s="11" t="s">
        <v>48</v>
      </c>
      <c r="G23" s="10" t="n">
        <f aca="false">IF(A23="","",SUMPRODUCT(--('De-para'!$C$5:$C$304=A23)))</f>
        <v>1</v>
      </c>
      <c r="H23" s="12" t="str">
        <f aca="false">IF(A23="","",IF(SUMPRODUCT(--($A$5:$A$154=A23))&gt;1,"Duplicada",IF(AND(F23="Sim",OR(D23="",E23="")),"Falta natureza ou linha",IF(AND(F23="Não",G23&gt;0),"Sintética usada no de-para",IF(AND(F23="Sim",G23=0),"Sem uso no de-para","OK")))))</f>
        <v>OK</v>
      </c>
    </row>
    <row r="24" customFormat="false" ht="15" hidden="false" customHeight="false" outlineLevel="0" collapsed="false">
      <c r="A24" s="8" t="s">
        <v>85</v>
      </c>
      <c r="B24" s="11" t="s">
        <v>86</v>
      </c>
      <c r="C24" s="10" t="n">
        <f aca="false">IF(A24="","",LEN(A24)-LEN(SUBSTITUTE(A24,".",""))+1)</f>
        <v>3</v>
      </c>
      <c r="D24" s="11" t="s">
        <v>78</v>
      </c>
      <c r="E24" s="11" t="s">
        <v>80</v>
      </c>
      <c r="F24" s="11" t="s">
        <v>48</v>
      </c>
      <c r="G24" s="10" t="n">
        <f aca="false">IF(A24="","",SUMPRODUCT(--('De-para'!$C$5:$C$304=A24)))</f>
        <v>1</v>
      </c>
      <c r="H24" s="12" t="str">
        <f aca="false">IF(A24="","",IF(SUMPRODUCT(--($A$5:$A$154=A24))&gt;1,"Duplicada",IF(AND(F24="Sim",OR(D24="",E24="")),"Falta natureza ou linha",IF(AND(F24="Não",G24&gt;0),"Sintética usada no de-para",IF(AND(F24="Sim",G24=0),"Sem uso no de-para","OK")))))</f>
        <v>OK</v>
      </c>
    </row>
    <row r="25" customFormat="false" ht="15" hidden="false" customHeight="false" outlineLevel="0" collapsed="false">
      <c r="A25" s="8" t="s">
        <v>87</v>
      </c>
      <c r="B25" s="9" t="s">
        <v>88</v>
      </c>
      <c r="C25" s="10" t="n">
        <f aca="false">IF(A25="","",LEN(A25)-LEN(SUBSTITUTE(A25,".",""))+1)</f>
        <v>2</v>
      </c>
      <c r="D25" s="11" t="s">
        <v>78</v>
      </c>
      <c r="E25" s="11" t="s">
        <v>88</v>
      </c>
      <c r="F25" s="11" t="s">
        <v>42</v>
      </c>
      <c r="G25" s="10" t="n">
        <f aca="false">IF(A25="","",SUMPRODUCT(--('De-para'!$C$5:$C$304=A25)))</f>
        <v>0</v>
      </c>
      <c r="H25" s="12" t="str">
        <f aca="false">IF(A25="","",IF(SUMPRODUCT(--($A$5:$A$154=A25))&gt;1,"Duplicada",IF(AND(F25="Sim",OR(D25="",E25="")),"Falta natureza ou linha",IF(AND(F25="Não",G25&gt;0),"Sintética usada no de-para",IF(AND(F25="Sim",G25=0),"Sem uso no de-para","OK")))))</f>
        <v>OK</v>
      </c>
    </row>
    <row r="26" customFormat="false" ht="15" hidden="false" customHeight="false" outlineLevel="0" collapsed="false">
      <c r="A26" s="8" t="s">
        <v>89</v>
      </c>
      <c r="B26" s="11" t="s">
        <v>90</v>
      </c>
      <c r="C26" s="10" t="n">
        <f aca="false">IF(A26="","",LEN(A26)-LEN(SUBSTITUTE(A26,".",""))+1)</f>
        <v>3</v>
      </c>
      <c r="D26" s="11" t="s">
        <v>78</v>
      </c>
      <c r="E26" s="11" t="s">
        <v>88</v>
      </c>
      <c r="F26" s="11" t="s">
        <v>48</v>
      </c>
      <c r="G26" s="10" t="n">
        <f aca="false">IF(A26="","",SUMPRODUCT(--('De-para'!$C$5:$C$304=A26)))</f>
        <v>2</v>
      </c>
      <c r="H26" s="12" t="str">
        <f aca="false">IF(A26="","",IF(SUMPRODUCT(--($A$5:$A$154=A26))&gt;1,"Duplicada",IF(AND(F26="Sim",OR(D26="",E26="")),"Falta natureza ou linha",IF(AND(F26="Não",G26&gt;0),"Sintética usada no de-para",IF(AND(F26="Sim",G26=0),"Sem uso no de-para","OK")))))</f>
        <v>OK</v>
      </c>
    </row>
    <row r="27" customFormat="false" ht="15" hidden="false" customHeight="false" outlineLevel="0" collapsed="false">
      <c r="A27" s="8" t="s">
        <v>91</v>
      </c>
      <c r="B27" s="11" t="s">
        <v>92</v>
      </c>
      <c r="C27" s="10" t="n">
        <f aca="false">IF(A27="","",LEN(A27)-LEN(SUBSTITUTE(A27,".",""))+1)</f>
        <v>3</v>
      </c>
      <c r="D27" s="11" t="s">
        <v>78</v>
      </c>
      <c r="E27" s="11" t="s">
        <v>88</v>
      </c>
      <c r="F27" s="11" t="s">
        <v>48</v>
      </c>
      <c r="G27" s="10" t="n">
        <f aca="false">IF(A27="","",SUMPRODUCT(--('De-para'!$C$5:$C$304=A27)))</f>
        <v>1</v>
      </c>
      <c r="H27" s="12" t="str">
        <f aca="false">IF(A27="","",IF(SUMPRODUCT(--($A$5:$A$154=A27))&gt;1,"Duplicada",IF(AND(F27="Sim",OR(D27="",E27="")),"Falta natureza ou linha",IF(AND(F27="Não",G27&gt;0),"Sintética usada no de-para",IF(AND(F27="Sim",G27=0),"Sem uso no de-para","OK")))))</f>
        <v>OK</v>
      </c>
    </row>
    <row r="28" customFormat="false" ht="15" hidden="false" customHeight="false" outlineLevel="0" collapsed="false">
      <c r="A28" s="8" t="s">
        <v>93</v>
      </c>
      <c r="B28" s="11" t="s">
        <v>94</v>
      </c>
      <c r="C28" s="10" t="n">
        <f aca="false">IF(A28="","",LEN(A28)-LEN(SUBSTITUTE(A28,".",""))+1)</f>
        <v>3</v>
      </c>
      <c r="D28" s="11" t="s">
        <v>78</v>
      </c>
      <c r="E28" s="11" t="s">
        <v>88</v>
      </c>
      <c r="F28" s="11" t="s">
        <v>48</v>
      </c>
      <c r="G28" s="10" t="n">
        <f aca="false">IF(A28="","",SUMPRODUCT(--('De-para'!$C$5:$C$304=A28)))</f>
        <v>1</v>
      </c>
      <c r="H28" s="12" t="str">
        <f aca="false">IF(A28="","",IF(SUMPRODUCT(--($A$5:$A$154=A28))&gt;1,"Duplicada",IF(AND(F28="Sim",OR(D28="",E28="")),"Falta natureza ou linha",IF(AND(F28="Não",G28&gt;0),"Sintética usada no de-para",IF(AND(F28="Sim",G28=0),"Sem uso no de-para","OK")))))</f>
        <v>OK</v>
      </c>
    </row>
    <row r="29" customFormat="false" ht="15" hidden="false" customHeight="false" outlineLevel="0" collapsed="false">
      <c r="A29" s="8" t="s">
        <v>95</v>
      </c>
      <c r="B29" s="9" t="s">
        <v>96</v>
      </c>
      <c r="C29" s="10" t="n">
        <f aca="false">IF(A29="","",LEN(A29)-LEN(SUBSTITUTE(A29,".",""))+1)</f>
        <v>2</v>
      </c>
      <c r="D29" s="11" t="s">
        <v>78</v>
      </c>
      <c r="E29" s="11" t="s">
        <v>96</v>
      </c>
      <c r="F29" s="11" t="s">
        <v>42</v>
      </c>
      <c r="G29" s="10" t="n">
        <f aca="false">IF(A29="","",SUMPRODUCT(--('De-para'!$C$5:$C$304=A29)))</f>
        <v>0</v>
      </c>
      <c r="H29" s="12" t="str">
        <f aca="false">IF(A29="","",IF(SUMPRODUCT(--($A$5:$A$154=A29))&gt;1,"Duplicada",IF(AND(F29="Sim",OR(D29="",E29="")),"Falta natureza ou linha",IF(AND(F29="Não",G29&gt;0),"Sintética usada no de-para",IF(AND(F29="Sim",G29=0),"Sem uso no de-para","OK")))))</f>
        <v>OK</v>
      </c>
    </row>
    <row r="30" customFormat="false" ht="15" hidden="false" customHeight="false" outlineLevel="0" collapsed="false">
      <c r="A30" s="8" t="s">
        <v>97</v>
      </c>
      <c r="B30" s="11" t="s">
        <v>98</v>
      </c>
      <c r="C30" s="10" t="n">
        <f aca="false">IF(A30="","",LEN(A30)-LEN(SUBSTITUTE(A30,".",""))+1)</f>
        <v>3</v>
      </c>
      <c r="D30" s="11" t="s">
        <v>78</v>
      </c>
      <c r="E30" s="11" t="s">
        <v>96</v>
      </c>
      <c r="F30" s="11" t="s">
        <v>48</v>
      </c>
      <c r="G30" s="10" t="n">
        <f aca="false">IF(A30="","",SUMPRODUCT(--('De-para'!$C$5:$C$304=A30)))</f>
        <v>1</v>
      </c>
      <c r="H30" s="12" t="str">
        <f aca="false">IF(A30="","",IF(SUMPRODUCT(--($A$5:$A$154=A30))&gt;1,"Duplicada",IF(AND(F30="Sim",OR(D30="",E30="")),"Falta natureza ou linha",IF(AND(F30="Não",G30&gt;0),"Sintética usada no de-para",IF(AND(F30="Sim",G30=0),"Sem uso no de-para","OK")))))</f>
        <v>OK</v>
      </c>
    </row>
    <row r="31" customFormat="false" ht="15" hidden="false" customHeight="false" outlineLevel="0" collapsed="false">
      <c r="A31" s="8" t="s">
        <v>99</v>
      </c>
      <c r="B31" s="11" t="s">
        <v>100</v>
      </c>
      <c r="C31" s="10" t="n">
        <f aca="false">IF(A31="","",LEN(A31)-LEN(SUBSTITUTE(A31,".",""))+1)</f>
        <v>3</v>
      </c>
      <c r="D31" s="11" t="s">
        <v>78</v>
      </c>
      <c r="E31" s="11" t="s">
        <v>96</v>
      </c>
      <c r="F31" s="11" t="s">
        <v>48</v>
      </c>
      <c r="G31" s="10" t="n">
        <f aca="false">IF(A31="","",SUMPRODUCT(--('De-para'!$C$5:$C$304=A31)))</f>
        <v>2</v>
      </c>
      <c r="H31" s="12" t="str">
        <f aca="false">IF(A31="","",IF(SUMPRODUCT(--($A$5:$A$154=A31))&gt;1,"Duplicada",IF(AND(F31="Sim",OR(D31="",E31="")),"Falta natureza ou linha",IF(AND(F31="Não",G31&gt;0),"Sintética usada no de-para",IF(AND(F31="Sim",G31=0),"Sem uso no de-para","OK")))))</f>
        <v>OK</v>
      </c>
    </row>
    <row r="32" customFormat="false" ht="15" hidden="false" customHeight="false" outlineLevel="0" collapsed="false">
      <c r="A32" s="8" t="s">
        <v>101</v>
      </c>
      <c r="B32" s="9" t="s">
        <v>102</v>
      </c>
      <c r="C32" s="10" t="n">
        <f aca="false">IF(A32="","",LEN(A32)-LEN(SUBSTITUTE(A32,".",""))+1)</f>
        <v>2</v>
      </c>
      <c r="D32" s="11" t="s">
        <v>78</v>
      </c>
      <c r="E32" s="11" t="s">
        <v>60</v>
      </c>
      <c r="F32" s="11" t="s">
        <v>42</v>
      </c>
      <c r="G32" s="10" t="n">
        <f aca="false">IF(A32="","",SUMPRODUCT(--('De-para'!$C$5:$C$304=A32)))</f>
        <v>0</v>
      </c>
      <c r="H32" s="12" t="str">
        <f aca="false">IF(A32="","",IF(SUMPRODUCT(--($A$5:$A$154=A32))&gt;1,"Duplicada",IF(AND(F32="Sim",OR(D32="",E32="")),"Falta natureza ou linha",IF(AND(F32="Não",G32&gt;0),"Sintética usada no de-para",IF(AND(F32="Sim",G32=0),"Sem uso no de-para","OK")))))</f>
        <v>OK</v>
      </c>
    </row>
    <row r="33" customFormat="false" ht="15" hidden="false" customHeight="false" outlineLevel="0" collapsed="false">
      <c r="A33" s="8" t="s">
        <v>103</v>
      </c>
      <c r="B33" s="11" t="s">
        <v>104</v>
      </c>
      <c r="C33" s="10" t="n">
        <f aca="false">IF(A33="","",LEN(A33)-LEN(SUBSTITUTE(A33,".",""))+1)</f>
        <v>3</v>
      </c>
      <c r="D33" s="11" t="s">
        <v>78</v>
      </c>
      <c r="E33" s="11" t="s">
        <v>60</v>
      </c>
      <c r="F33" s="11" t="s">
        <v>48</v>
      </c>
      <c r="G33" s="10" t="n">
        <f aca="false">IF(A33="","",SUMPRODUCT(--('De-para'!$C$5:$C$304=A33)))</f>
        <v>2</v>
      </c>
      <c r="H33" s="12" t="str">
        <f aca="false">IF(A33="","",IF(SUMPRODUCT(--($A$5:$A$154=A33))&gt;1,"Duplicada",IF(AND(F33="Sim",OR(D33="",E33="")),"Falta natureza ou linha",IF(AND(F33="Não",G33&gt;0),"Sintética usada no de-para",IF(AND(F33="Sim",G33=0),"Sem uso no de-para","OK")))))</f>
        <v>OK</v>
      </c>
    </row>
    <row r="34" customFormat="false" ht="15" hidden="false" customHeight="false" outlineLevel="0" collapsed="false">
      <c r="A34" s="8"/>
      <c r="B34" s="11"/>
      <c r="C34" s="10" t="str">
        <f aca="false">IF(A34="","",LEN(A34)-LEN(SUBSTITUTE(A34,".",""))+1)</f>
        <v/>
      </c>
      <c r="D34" s="11"/>
      <c r="E34" s="11"/>
      <c r="F34" s="11"/>
      <c r="G34" s="10" t="str">
        <f aca="false">IF(A34="","",SUMPRODUCT(--('De-para'!$C$5:$C$304=A34)))</f>
        <v/>
      </c>
      <c r="H34" s="12" t="str">
        <f aca="false">IF(A34="","",IF(SUMPRODUCT(--($A$5:$A$154=A34))&gt;1,"Duplicada",IF(AND(F34="Sim",OR(D34="",E34="")),"Falta natureza ou linha",IF(AND(F34="Não",G34&gt;0),"Sintética usada no de-para",IF(AND(F34="Sim",G34=0),"Sem uso no de-para","OK")))))</f>
        <v/>
      </c>
    </row>
    <row r="35" customFormat="false" ht="15" hidden="false" customHeight="false" outlineLevel="0" collapsed="false">
      <c r="A35" s="8"/>
      <c r="B35" s="11"/>
      <c r="C35" s="10" t="str">
        <f aca="false">IF(A35="","",LEN(A35)-LEN(SUBSTITUTE(A35,".",""))+1)</f>
        <v/>
      </c>
      <c r="D35" s="11"/>
      <c r="E35" s="11"/>
      <c r="F35" s="11"/>
      <c r="G35" s="10" t="str">
        <f aca="false">IF(A35="","",SUMPRODUCT(--('De-para'!$C$5:$C$304=A35)))</f>
        <v/>
      </c>
      <c r="H35" s="12" t="str">
        <f aca="false">IF(A35="","",IF(SUMPRODUCT(--($A$5:$A$154=A35))&gt;1,"Duplicada",IF(AND(F35="Sim",OR(D35="",E35="")),"Falta natureza ou linha",IF(AND(F35="Não",G35&gt;0),"Sintética usada no de-para",IF(AND(F35="Sim",G35=0),"Sem uso no de-para","OK")))))</f>
        <v/>
      </c>
    </row>
    <row r="36" customFormat="false" ht="15" hidden="false" customHeight="false" outlineLevel="0" collapsed="false">
      <c r="A36" s="8"/>
      <c r="B36" s="11"/>
      <c r="C36" s="10" t="str">
        <f aca="false">IF(A36="","",LEN(A36)-LEN(SUBSTITUTE(A36,".",""))+1)</f>
        <v/>
      </c>
      <c r="D36" s="11"/>
      <c r="E36" s="11"/>
      <c r="F36" s="11"/>
      <c r="G36" s="10" t="str">
        <f aca="false">IF(A36="","",SUMPRODUCT(--('De-para'!$C$5:$C$304=A36)))</f>
        <v/>
      </c>
      <c r="H36" s="12" t="str">
        <f aca="false">IF(A36="","",IF(SUMPRODUCT(--($A$5:$A$154=A36))&gt;1,"Duplicada",IF(AND(F36="Sim",OR(D36="",E36="")),"Falta natureza ou linha",IF(AND(F36="Não",G36&gt;0),"Sintética usada no de-para",IF(AND(F36="Sim",G36=0),"Sem uso no de-para","OK")))))</f>
        <v/>
      </c>
    </row>
    <row r="37" customFormat="false" ht="15" hidden="false" customHeight="false" outlineLevel="0" collapsed="false">
      <c r="A37" s="8"/>
      <c r="B37" s="11"/>
      <c r="C37" s="10" t="str">
        <f aca="false">IF(A37="","",LEN(A37)-LEN(SUBSTITUTE(A37,".",""))+1)</f>
        <v/>
      </c>
      <c r="D37" s="11"/>
      <c r="E37" s="11"/>
      <c r="F37" s="11"/>
      <c r="G37" s="10" t="str">
        <f aca="false">IF(A37="","",SUMPRODUCT(--('De-para'!$C$5:$C$304=A37)))</f>
        <v/>
      </c>
      <c r="H37" s="12" t="str">
        <f aca="false">IF(A37="","",IF(SUMPRODUCT(--($A$5:$A$154=A37))&gt;1,"Duplicada",IF(AND(F37="Sim",OR(D37="",E37="")),"Falta natureza ou linha",IF(AND(F37="Não",G37&gt;0),"Sintética usada no de-para",IF(AND(F37="Sim",G37=0),"Sem uso no de-para","OK")))))</f>
        <v/>
      </c>
    </row>
    <row r="38" customFormat="false" ht="15" hidden="false" customHeight="false" outlineLevel="0" collapsed="false">
      <c r="A38" s="8"/>
      <c r="B38" s="11"/>
      <c r="C38" s="10" t="str">
        <f aca="false">IF(A38="","",LEN(A38)-LEN(SUBSTITUTE(A38,".",""))+1)</f>
        <v/>
      </c>
      <c r="D38" s="11"/>
      <c r="E38" s="11"/>
      <c r="F38" s="11"/>
      <c r="G38" s="10" t="str">
        <f aca="false">IF(A38="","",SUMPRODUCT(--('De-para'!$C$5:$C$304=A38)))</f>
        <v/>
      </c>
      <c r="H38" s="12" t="str">
        <f aca="false">IF(A38="","",IF(SUMPRODUCT(--($A$5:$A$154=A38))&gt;1,"Duplicada",IF(AND(F38="Sim",OR(D38="",E38="")),"Falta natureza ou linha",IF(AND(F38="Não",G38&gt;0),"Sintética usada no de-para",IF(AND(F38="Sim",G38=0),"Sem uso no de-para","OK")))))</f>
        <v/>
      </c>
    </row>
    <row r="39" customFormat="false" ht="15" hidden="false" customHeight="false" outlineLevel="0" collapsed="false">
      <c r="A39" s="8"/>
      <c r="B39" s="11"/>
      <c r="C39" s="10" t="str">
        <f aca="false">IF(A39="","",LEN(A39)-LEN(SUBSTITUTE(A39,".",""))+1)</f>
        <v/>
      </c>
      <c r="D39" s="11"/>
      <c r="E39" s="11"/>
      <c r="F39" s="11"/>
      <c r="G39" s="10" t="str">
        <f aca="false">IF(A39="","",SUMPRODUCT(--('De-para'!$C$5:$C$304=A39)))</f>
        <v/>
      </c>
      <c r="H39" s="12" t="str">
        <f aca="false">IF(A39="","",IF(SUMPRODUCT(--($A$5:$A$154=A39))&gt;1,"Duplicada",IF(AND(F39="Sim",OR(D39="",E39="")),"Falta natureza ou linha",IF(AND(F39="Não",G39&gt;0),"Sintética usada no de-para",IF(AND(F39="Sim",G39=0),"Sem uso no de-para","OK")))))</f>
        <v/>
      </c>
    </row>
    <row r="40" customFormat="false" ht="15" hidden="false" customHeight="false" outlineLevel="0" collapsed="false">
      <c r="A40" s="8"/>
      <c r="B40" s="11"/>
      <c r="C40" s="10" t="str">
        <f aca="false">IF(A40="","",LEN(A40)-LEN(SUBSTITUTE(A40,".",""))+1)</f>
        <v/>
      </c>
      <c r="D40" s="11"/>
      <c r="E40" s="11"/>
      <c r="F40" s="11"/>
      <c r="G40" s="10" t="str">
        <f aca="false">IF(A40="","",SUMPRODUCT(--('De-para'!$C$5:$C$304=A40)))</f>
        <v/>
      </c>
      <c r="H40" s="12" t="str">
        <f aca="false">IF(A40="","",IF(SUMPRODUCT(--($A$5:$A$154=A40))&gt;1,"Duplicada",IF(AND(F40="Sim",OR(D40="",E40="")),"Falta natureza ou linha",IF(AND(F40="Não",G40&gt;0),"Sintética usada no de-para",IF(AND(F40="Sim",G40=0),"Sem uso no de-para","OK")))))</f>
        <v/>
      </c>
    </row>
    <row r="41" customFormat="false" ht="15" hidden="false" customHeight="false" outlineLevel="0" collapsed="false">
      <c r="A41" s="8"/>
      <c r="B41" s="11"/>
      <c r="C41" s="10" t="str">
        <f aca="false">IF(A41="","",LEN(A41)-LEN(SUBSTITUTE(A41,".",""))+1)</f>
        <v/>
      </c>
      <c r="D41" s="11"/>
      <c r="E41" s="11"/>
      <c r="F41" s="11"/>
      <c r="G41" s="10" t="str">
        <f aca="false">IF(A41="","",SUMPRODUCT(--('De-para'!$C$5:$C$304=A41)))</f>
        <v/>
      </c>
      <c r="H41" s="12" t="str">
        <f aca="false">IF(A41="","",IF(SUMPRODUCT(--($A$5:$A$154=A41))&gt;1,"Duplicada",IF(AND(F41="Sim",OR(D41="",E41="")),"Falta natureza ou linha",IF(AND(F41="Não",G41&gt;0),"Sintética usada no de-para",IF(AND(F41="Sim",G41=0),"Sem uso no de-para","OK")))))</f>
        <v/>
      </c>
    </row>
    <row r="42" customFormat="false" ht="15" hidden="false" customHeight="false" outlineLevel="0" collapsed="false">
      <c r="A42" s="8"/>
      <c r="B42" s="11"/>
      <c r="C42" s="10" t="str">
        <f aca="false">IF(A42="","",LEN(A42)-LEN(SUBSTITUTE(A42,".",""))+1)</f>
        <v/>
      </c>
      <c r="D42" s="11"/>
      <c r="E42" s="11"/>
      <c r="F42" s="11"/>
      <c r="G42" s="10" t="str">
        <f aca="false">IF(A42="","",SUMPRODUCT(--('De-para'!$C$5:$C$304=A42)))</f>
        <v/>
      </c>
      <c r="H42" s="12" t="str">
        <f aca="false">IF(A42="","",IF(SUMPRODUCT(--($A$5:$A$154=A42))&gt;1,"Duplicada",IF(AND(F42="Sim",OR(D42="",E42="")),"Falta natureza ou linha",IF(AND(F42="Não",G42&gt;0),"Sintética usada no de-para",IF(AND(F42="Sim",G42=0),"Sem uso no de-para","OK")))))</f>
        <v/>
      </c>
    </row>
    <row r="43" customFormat="false" ht="15" hidden="false" customHeight="false" outlineLevel="0" collapsed="false">
      <c r="A43" s="8"/>
      <c r="B43" s="11"/>
      <c r="C43" s="10" t="str">
        <f aca="false">IF(A43="","",LEN(A43)-LEN(SUBSTITUTE(A43,".",""))+1)</f>
        <v/>
      </c>
      <c r="D43" s="11"/>
      <c r="E43" s="11"/>
      <c r="F43" s="11"/>
      <c r="G43" s="10" t="str">
        <f aca="false">IF(A43="","",SUMPRODUCT(--('De-para'!$C$5:$C$304=A43)))</f>
        <v/>
      </c>
      <c r="H43" s="12" t="str">
        <f aca="false">IF(A43="","",IF(SUMPRODUCT(--($A$5:$A$154=A43))&gt;1,"Duplicada",IF(AND(F43="Sim",OR(D43="",E43="")),"Falta natureza ou linha",IF(AND(F43="Não",G43&gt;0),"Sintética usada no de-para",IF(AND(F43="Sim",G43=0),"Sem uso no de-para","OK")))))</f>
        <v/>
      </c>
    </row>
    <row r="44" customFormat="false" ht="15" hidden="false" customHeight="false" outlineLevel="0" collapsed="false">
      <c r="A44" s="8"/>
      <c r="B44" s="11"/>
      <c r="C44" s="10" t="str">
        <f aca="false">IF(A44="","",LEN(A44)-LEN(SUBSTITUTE(A44,".",""))+1)</f>
        <v/>
      </c>
      <c r="D44" s="11"/>
      <c r="E44" s="11"/>
      <c r="F44" s="11"/>
      <c r="G44" s="10" t="str">
        <f aca="false">IF(A44="","",SUMPRODUCT(--('De-para'!$C$5:$C$304=A44)))</f>
        <v/>
      </c>
      <c r="H44" s="12" t="str">
        <f aca="false">IF(A44="","",IF(SUMPRODUCT(--($A$5:$A$154=A44))&gt;1,"Duplicada",IF(AND(F44="Sim",OR(D44="",E44="")),"Falta natureza ou linha",IF(AND(F44="Não",G44&gt;0),"Sintética usada no de-para",IF(AND(F44="Sim",G44=0),"Sem uso no de-para","OK")))))</f>
        <v/>
      </c>
    </row>
    <row r="45" customFormat="false" ht="15" hidden="false" customHeight="false" outlineLevel="0" collapsed="false">
      <c r="A45" s="8"/>
      <c r="B45" s="11"/>
      <c r="C45" s="10" t="str">
        <f aca="false">IF(A45="","",LEN(A45)-LEN(SUBSTITUTE(A45,".",""))+1)</f>
        <v/>
      </c>
      <c r="D45" s="11"/>
      <c r="E45" s="11"/>
      <c r="F45" s="11"/>
      <c r="G45" s="10" t="str">
        <f aca="false">IF(A45="","",SUMPRODUCT(--('De-para'!$C$5:$C$304=A45)))</f>
        <v/>
      </c>
      <c r="H45" s="12" t="str">
        <f aca="false">IF(A45="","",IF(SUMPRODUCT(--($A$5:$A$154=A45))&gt;1,"Duplicada",IF(AND(F45="Sim",OR(D45="",E45="")),"Falta natureza ou linha",IF(AND(F45="Não",G45&gt;0),"Sintética usada no de-para",IF(AND(F45="Sim",G45=0),"Sem uso no de-para","OK")))))</f>
        <v/>
      </c>
    </row>
    <row r="46" customFormat="false" ht="15" hidden="false" customHeight="false" outlineLevel="0" collapsed="false">
      <c r="A46" s="8"/>
      <c r="B46" s="11"/>
      <c r="C46" s="10" t="str">
        <f aca="false">IF(A46="","",LEN(A46)-LEN(SUBSTITUTE(A46,".",""))+1)</f>
        <v/>
      </c>
      <c r="D46" s="11"/>
      <c r="E46" s="11"/>
      <c r="F46" s="11"/>
      <c r="G46" s="10" t="str">
        <f aca="false">IF(A46="","",SUMPRODUCT(--('De-para'!$C$5:$C$304=A46)))</f>
        <v/>
      </c>
      <c r="H46" s="12" t="str">
        <f aca="false">IF(A46="","",IF(SUMPRODUCT(--($A$5:$A$154=A46))&gt;1,"Duplicada",IF(AND(F46="Sim",OR(D46="",E46="")),"Falta natureza ou linha",IF(AND(F46="Não",G46&gt;0),"Sintética usada no de-para",IF(AND(F46="Sim",G46=0),"Sem uso no de-para","OK")))))</f>
        <v/>
      </c>
    </row>
    <row r="47" customFormat="false" ht="15" hidden="false" customHeight="false" outlineLevel="0" collapsed="false">
      <c r="A47" s="8"/>
      <c r="B47" s="11"/>
      <c r="C47" s="10" t="str">
        <f aca="false">IF(A47="","",LEN(A47)-LEN(SUBSTITUTE(A47,".",""))+1)</f>
        <v/>
      </c>
      <c r="D47" s="11"/>
      <c r="E47" s="11"/>
      <c r="F47" s="11"/>
      <c r="G47" s="10" t="str">
        <f aca="false">IF(A47="","",SUMPRODUCT(--('De-para'!$C$5:$C$304=A47)))</f>
        <v/>
      </c>
      <c r="H47" s="12" t="str">
        <f aca="false">IF(A47="","",IF(SUMPRODUCT(--($A$5:$A$154=A47))&gt;1,"Duplicada",IF(AND(F47="Sim",OR(D47="",E47="")),"Falta natureza ou linha",IF(AND(F47="Não",G47&gt;0),"Sintética usada no de-para",IF(AND(F47="Sim",G47=0),"Sem uso no de-para","OK")))))</f>
        <v/>
      </c>
    </row>
    <row r="48" customFormat="false" ht="15" hidden="false" customHeight="false" outlineLevel="0" collapsed="false">
      <c r="A48" s="8"/>
      <c r="B48" s="11"/>
      <c r="C48" s="10" t="str">
        <f aca="false">IF(A48="","",LEN(A48)-LEN(SUBSTITUTE(A48,".",""))+1)</f>
        <v/>
      </c>
      <c r="D48" s="11"/>
      <c r="E48" s="11"/>
      <c r="F48" s="11"/>
      <c r="G48" s="10" t="str">
        <f aca="false">IF(A48="","",SUMPRODUCT(--('De-para'!$C$5:$C$304=A48)))</f>
        <v/>
      </c>
      <c r="H48" s="12" t="str">
        <f aca="false">IF(A48="","",IF(SUMPRODUCT(--($A$5:$A$154=A48))&gt;1,"Duplicada",IF(AND(F48="Sim",OR(D48="",E48="")),"Falta natureza ou linha",IF(AND(F48="Não",G48&gt;0),"Sintética usada no de-para",IF(AND(F48="Sim",G48=0),"Sem uso no de-para","OK")))))</f>
        <v/>
      </c>
    </row>
    <row r="49" customFormat="false" ht="15" hidden="false" customHeight="false" outlineLevel="0" collapsed="false">
      <c r="A49" s="8"/>
      <c r="B49" s="11"/>
      <c r="C49" s="10" t="str">
        <f aca="false">IF(A49="","",LEN(A49)-LEN(SUBSTITUTE(A49,".",""))+1)</f>
        <v/>
      </c>
      <c r="D49" s="11"/>
      <c r="E49" s="11"/>
      <c r="F49" s="11"/>
      <c r="G49" s="10" t="str">
        <f aca="false">IF(A49="","",SUMPRODUCT(--('De-para'!$C$5:$C$304=A49)))</f>
        <v/>
      </c>
      <c r="H49" s="12" t="str">
        <f aca="false">IF(A49="","",IF(SUMPRODUCT(--($A$5:$A$154=A49))&gt;1,"Duplicada",IF(AND(F49="Sim",OR(D49="",E49="")),"Falta natureza ou linha",IF(AND(F49="Não",G49&gt;0),"Sintética usada no de-para",IF(AND(F49="Sim",G49=0),"Sem uso no de-para","OK")))))</f>
        <v/>
      </c>
    </row>
    <row r="50" customFormat="false" ht="15" hidden="false" customHeight="false" outlineLevel="0" collapsed="false">
      <c r="A50" s="8"/>
      <c r="B50" s="11"/>
      <c r="C50" s="10" t="str">
        <f aca="false">IF(A50="","",LEN(A50)-LEN(SUBSTITUTE(A50,".",""))+1)</f>
        <v/>
      </c>
      <c r="D50" s="11"/>
      <c r="E50" s="11"/>
      <c r="F50" s="11"/>
      <c r="G50" s="10" t="str">
        <f aca="false">IF(A50="","",SUMPRODUCT(--('De-para'!$C$5:$C$304=A50)))</f>
        <v/>
      </c>
      <c r="H50" s="12" t="str">
        <f aca="false">IF(A50="","",IF(SUMPRODUCT(--($A$5:$A$154=A50))&gt;1,"Duplicada",IF(AND(F50="Sim",OR(D50="",E50="")),"Falta natureza ou linha",IF(AND(F50="Não",G50&gt;0),"Sintética usada no de-para",IF(AND(F50="Sim",G50=0),"Sem uso no de-para","OK")))))</f>
        <v/>
      </c>
    </row>
    <row r="51" customFormat="false" ht="15" hidden="false" customHeight="false" outlineLevel="0" collapsed="false">
      <c r="A51" s="8"/>
      <c r="B51" s="11"/>
      <c r="C51" s="10" t="str">
        <f aca="false">IF(A51="","",LEN(A51)-LEN(SUBSTITUTE(A51,".",""))+1)</f>
        <v/>
      </c>
      <c r="D51" s="11"/>
      <c r="E51" s="11"/>
      <c r="F51" s="11"/>
      <c r="G51" s="10" t="str">
        <f aca="false">IF(A51="","",SUMPRODUCT(--('De-para'!$C$5:$C$304=A51)))</f>
        <v/>
      </c>
      <c r="H51" s="12" t="str">
        <f aca="false">IF(A51="","",IF(SUMPRODUCT(--($A$5:$A$154=A51))&gt;1,"Duplicada",IF(AND(F51="Sim",OR(D51="",E51="")),"Falta natureza ou linha",IF(AND(F51="Não",G51&gt;0),"Sintética usada no de-para",IF(AND(F51="Sim",G51=0),"Sem uso no de-para","OK")))))</f>
        <v/>
      </c>
    </row>
    <row r="52" customFormat="false" ht="15" hidden="false" customHeight="false" outlineLevel="0" collapsed="false">
      <c r="A52" s="8"/>
      <c r="B52" s="11"/>
      <c r="C52" s="10" t="str">
        <f aca="false">IF(A52="","",LEN(A52)-LEN(SUBSTITUTE(A52,".",""))+1)</f>
        <v/>
      </c>
      <c r="D52" s="11"/>
      <c r="E52" s="11"/>
      <c r="F52" s="11"/>
      <c r="G52" s="10" t="str">
        <f aca="false">IF(A52="","",SUMPRODUCT(--('De-para'!$C$5:$C$304=A52)))</f>
        <v/>
      </c>
      <c r="H52" s="12" t="str">
        <f aca="false">IF(A52="","",IF(SUMPRODUCT(--($A$5:$A$154=A52))&gt;1,"Duplicada",IF(AND(F52="Sim",OR(D52="",E52="")),"Falta natureza ou linha",IF(AND(F52="Não",G52&gt;0),"Sintética usada no de-para",IF(AND(F52="Sim",G52=0),"Sem uso no de-para","OK")))))</f>
        <v/>
      </c>
    </row>
    <row r="53" customFormat="false" ht="15" hidden="false" customHeight="false" outlineLevel="0" collapsed="false">
      <c r="A53" s="8"/>
      <c r="B53" s="11"/>
      <c r="C53" s="10" t="str">
        <f aca="false">IF(A53="","",LEN(A53)-LEN(SUBSTITUTE(A53,".",""))+1)</f>
        <v/>
      </c>
      <c r="D53" s="11"/>
      <c r="E53" s="11"/>
      <c r="F53" s="11"/>
      <c r="G53" s="10" t="str">
        <f aca="false">IF(A53="","",SUMPRODUCT(--('De-para'!$C$5:$C$304=A53)))</f>
        <v/>
      </c>
      <c r="H53" s="12" t="str">
        <f aca="false">IF(A53="","",IF(SUMPRODUCT(--($A$5:$A$154=A53))&gt;1,"Duplicada",IF(AND(F53="Sim",OR(D53="",E53="")),"Falta natureza ou linha",IF(AND(F53="Não",G53&gt;0),"Sintética usada no de-para",IF(AND(F53="Sim",G53=0),"Sem uso no de-para","OK")))))</f>
        <v/>
      </c>
    </row>
    <row r="54" customFormat="false" ht="15" hidden="false" customHeight="false" outlineLevel="0" collapsed="false">
      <c r="A54" s="8"/>
      <c r="B54" s="11"/>
      <c r="C54" s="10" t="str">
        <f aca="false">IF(A54="","",LEN(A54)-LEN(SUBSTITUTE(A54,".",""))+1)</f>
        <v/>
      </c>
      <c r="D54" s="11"/>
      <c r="E54" s="11"/>
      <c r="F54" s="11"/>
      <c r="G54" s="10" t="str">
        <f aca="false">IF(A54="","",SUMPRODUCT(--('De-para'!$C$5:$C$304=A54)))</f>
        <v/>
      </c>
      <c r="H54" s="12" t="str">
        <f aca="false">IF(A54="","",IF(SUMPRODUCT(--($A$5:$A$154=A54))&gt;1,"Duplicada",IF(AND(F54="Sim",OR(D54="",E54="")),"Falta natureza ou linha",IF(AND(F54="Não",G54&gt;0),"Sintética usada no de-para",IF(AND(F54="Sim",G54=0),"Sem uso no de-para","OK")))))</f>
        <v/>
      </c>
    </row>
    <row r="55" customFormat="false" ht="15" hidden="false" customHeight="false" outlineLevel="0" collapsed="false">
      <c r="A55" s="8"/>
      <c r="B55" s="11"/>
      <c r="C55" s="10" t="str">
        <f aca="false">IF(A55="","",LEN(A55)-LEN(SUBSTITUTE(A55,".",""))+1)</f>
        <v/>
      </c>
      <c r="D55" s="11"/>
      <c r="E55" s="11"/>
      <c r="F55" s="11"/>
      <c r="G55" s="10" t="str">
        <f aca="false">IF(A55="","",SUMPRODUCT(--('De-para'!$C$5:$C$304=A55)))</f>
        <v/>
      </c>
      <c r="H55" s="12" t="str">
        <f aca="false">IF(A55="","",IF(SUMPRODUCT(--($A$5:$A$154=A55))&gt;1,"Duplicada",IF(AND(F55="Sim",OR(D55="",E55="")),"Falta natureza ou linha",IF(AND(F55="Não",G55&gt;0),"Sintética usada no de-para",IF(AND(F55="Sim",G55=0),"Sem uso no de-para","OK")))))</f>
        <v/>
      </c>
    </row>
    <row r="56" customFormat="false" ht="15" hidden="false" customHeight="false" outlineLevel="0" collapsed="false">
      <c r="A56" s="8"/>
      <c r="B56" s="11"/>
      <c r="C56" s="10" t="str">
        <f aca="false">IF(A56="","",LEN(A56)-LEN(SUBSTITUTE(A56,".",""))+1)</f>
        <v/>
      </c>
      <c r="D56" s="11"/>
      <c r="E56" s="11"/>
      <c r="F56" s="11"/>
      <c r="G56" s="10" t="str">
        <f aca="false">IF(A56="","",SUMPRODUCT(--('De-para'!$C$5:$C$304=A56)))</f>
        <v/>
      </c>
      <c r="H56" s="12" t="str">
        <f aca="false">IF(A56="","",IF(SUMPRODUCT(--($A$5:$A$154=A56))&gt;1,"Duplicada",IF(AND(F56="Sim",OR(D56="",E56="")),"Falta natureza ou linha",IF(AND(F56="Não",G56&gt;0),"Sintética usada no de-para",IF(AND(F56="Sim",G56=0),"Sem uso no de-para","OK")))))</f>
        <v/>
      </c>
    </row>
    <row r="57" customFormat="false" ht="15" hidden="false" customHeight="false" outlineLevel="0" collapsed="false">
      <c r="A57" s="8"/>
      <c r="B57" s="11"/>
      <c r="C57" s="10" t="str">
        <f aca="false">IF(A57="","",LEN(A57)-LEN(SUBSTITUTE(A57,".",""))+1)</f>
        <v/>
      </c>
      <c r="D57" s="11"/>
      <c r="E57" s="11"/>
      <c r="F57" s="11"/>
      <c r="G57" s="10" t="str">
        <f aca="false">IF(A57="","",SUMPRODUCT(--('De-para'!$C$5:$C$304=A57)))</f>
        <v/>
      </c>
      <c r="H57" s="12" t="str">
        <f aca="false">IF(A57="","",IF(SUMPRODUCT(--($A$5:$A$154=A57))&gt;1,"Duplicada",IF(AND(F57="Sim",OR(D57="",E57="")),"Falta natureza ou linha",IF(AND(F57="Não",G57&gt;0),"Sintética usada no de-para",IF(AND(F57="Sim",G57=0),"Sem uso no de-para","OK")))))</f>
        <v/>
      </c>
    </row>
    <row r="58" customFormat="false" ht="15" hidden="false" customHeight="false" outlineLevel="0" collapsed="false">
      <c r="A58" s="8"/>
      <c r="B58" s="11"/>
      <c r="C58" s="10" t="str">
        <f aca="false">IF(A58="","",LEN(A58)-LEN(SUBSTITUTE(A58,".",""))+1)</f>
        <v/>
      </c>
      <c r="D58" s="11"/>
      <c r="E58" s="11"/>
      <c r="F58" s="11"/>
      <c r="G58" s="10" t="str">
        <f aca="false">IF(A58="","",SUMPRODUCT(--('De-para'!$C$5:$C$304=A58)))</f>
        <v/>
      </c>
      <c r="H58" s="12" t="str">
        <f aca="false">IF(A58="","",IF(SUMPRODUCT(--($A$5:$A$154=A58))&gt;1,"Duplicada",IF(AND(F58="Sim",OR(D58="",E58="")),"Falta natureza ou linha",IF(AND(F58="Não",G58&gt;0),"Sintética usada no de-para",IF(AND(F58="Sim",G58=0),"Sem uso no de-para","OK")))))</f>
        <v/>
      </c>
    </row>
    <row r="59" customFormat="false" ht="15" hidden="false" customHeight="false" outlineLevel="0" collapsed="false">
      <c r="A59" s="8"/>
      <c r="B59" s="11"/>
      <c r="C59" s="10" t="str">
        <f aca="false">IF(A59="","",LEN(A59)-LEN(SUBSTITUTE(A59,".",""))+1)</f>
        <v/>
      </c>
      <c r="D59" s="11"/>
      <c r="E59" s="11"/>
      <c r="F59" s="11"/>
      <c r="G59" s="10" t="str">
        <f aca="false">IF(A59="","",SUMPRODUCT(--('De-para'!$C$5:$C$304=A59)))</f>
        <v/>
      </c>
      <c r="H59" s="12" t="str">
        <f aca="false">IF(A59="","",IF(SUMPRODUCT(--($A$5:$A$154=A59))&gt;1,"Duplicada",IF(AND(F59="Sim",OR(D59="",E59="")),"Falta natureza ou linha",IF(AND(F59="Não",G59&gt;0),"Sintética usada no de-para",IF(AND(F59="Sim",G59=0),"Sem uso no de-para","OK")))))</f>
        <v/>
      </c>
    </row>
    <row r="60" customFormat="false" ht="15" hidden="false" customHeight="false" outlineLevel="0" collapsed="false">
      <c r="A60" s="8"/>
      <c r="B60" s="11"/>
      <c r="C60" s="10" t="str">
        <f aca="false">IF(A60="","",LEN(A60)-LEN(SUBSTITUTE(A60,".",""))+1)</f>
        <v/>
      </c>
      <c r="D60" s="11"/>
      <c r="E60" s="11"/>
      <c r="F60" s="11"/>
      <c r="G60" s="10" t="str">
        <f aca="false">IF(A60="","",SUMPRODUCT(--('De-para'!$C$5:$C$304=A60)))</f>
        <v/>
      </c>
      <c r="H60" s="12" t="str">
        <f aca="false">IF(A60="","",IF(SUMPRODUCT(--($A$5:$A$154=A60))&gt;1,"Duplicada",IF(AND(F60="Sim",OR(D60="",E60="")),"Falta natureza ou linha",IF(AND(F60="Não",G60&gt;0),"Sintética usada no de-para",IF(AND(F60="Sim",G60=0),"Sem uso no de-para","OK")))))</f>
        <v/>
      </c>
    </row>
    <row r="61" customFormat="false" ht="15" hidden="false" customHeight="false" outlineLevel="0" collapsed="false">
      <c r="A61" s="8"/>
      <c r="B61" s="11"/>
      <c r="C61" s="10" t="str">
        <f aca="false">IF(A61="","",LEN(A61)-LEN(SUBSTITUTE(A61,".",""))+1)</f>
        <v/>
      </c>
      <c r="D61" s="11"/>
      <c r="E61" s="11"/>
      <c r="F61" s="11"/>
      <c r="G61" s="10" t="str">
        <f aca="false">IF(A61="","",SUMPRODUCT(--('De-para'!$C$5:$C$304=A61)))</f>
        <v/>
      </c>
      <c r="H61" s="12" t="str">
        <f aca="false">IF(A61="","",IF(SUMPRODUCT(--($A$5:$A$154=A61))&gt;1,"Duplicada",IF(AND(F61="Sim",OR(D61="",E61="")),"Falta natureza ou linha",IF(AND(F61="Não",G61&gt;0),"Sintética usada no de-para",IF(AND(F61="Sim",G61=0),"Sem uso no de-para","OK")))))</f>
        <v/>
      </c>
    </row>
    <row r="62" customFormat="false" ht="15" hidden="false" customHeight="false" outlineLevel="0" collapsed="false">
      <c r="A62" s="8"/>
      <c r="B62" s="11"/>
      <c r="C62" s="10" t="str">
        <f aca="false">IF(A62="","",LEN(A62)-LEN(SUBSTITUTE(A62,".",""))+1)</f>
        <v/>
      </c>
      <c r="D62" s="11"/>
      <c r="E62" s="11"/>
      <c r="F62" s="11"/>
      <c r="G62" s="10" t="str">
        <f aca="false">IF(A62="","",SUMPRODUCT(--('De-para'!$C$5:$C$304=A62)))</f>
        <v/>
      </c>
      <c r="H62" s="12" t="str">
        <f aca="false">IF(A62="","",IF(SUMPRODUCT(--($A$5:$A$154=A62))&gt;1,"Duplicada",IF(AND(F62="Sim",OR(D62="",E62="")),"Falta natureza ou linha",IF(AND(F62="Não",G62&gt;0),"Sintética usada no de-para",IF(AND(F62="Sim",G62=0),"Sem uso no de-para","OK")))))</f>
        <v/>
      </c>
    </row>
    <row r="63" customFormat="false" ht="15" hidden="false" customHeight="false" outlineLevel="0" collapsed="false">
      <c r="A63" s="8"/>
      <c r="B63" s="11"/>
      <c r="C63" s="10" t="str">
        <f aca="false">IF(A63="","",LEN(A63)-LEN(SUBSTITUTE(A63,".",""))+1)</f>
        <v/>
      </c>
      <c r="D63" s="11"/>
      <c r="E63" s="11"/>
      <c r="F63" s="11"/>
      <c r="G63" s="10" t="str">
        <f aca="false">IF(A63="","",SUMPRODUCT(--('De-para'!$C$5:$C$304=A63)))</f>
        <v/>
      </c>
      <c r="H63" s="12" t="str">
        <f aca="false">IF(A63="","",IF(SUMPRODUCT(--($A$5:$A$154=A63))&gt;1,"Duplicada",IF(AND(F63="Sim",OR(D63="",E63="")),"Falta natureza ou linha",IF(AND(F63="Não",G63&gt;0),"Sintética usada no de-para",IF(AND(F63="Sim",G63=0),"Sem uso no de-para","OK")))))</f>
        <v/>
      </c>
    </row>
    <row r="64" customFormat="false" ht="15" hidden="false" customHeight="false" outlineLevel="0" collapsed="false">
      <c r="A64" s="8"/>
      <c r="B64" s="11"/>
      <c r="C64" s="10" t="str">
        <f aca="false">IF(A64="","",LEN(A64)-LEN(SUBSTITUTE(A64,".",""))+1)</f>
        <v/>
      </c>
      <c r="D64" s="11"/>
      <c r="E64" s="11"/>
      <c r="F64" s="11"/>
      <c r="G64" s="10" t="str">
        <f aca="false">IF(A64="","",SUMPRODUCT(--('De-para'!$C$5:$C$304=A64)))</f>
        <v/>
      </c>
      <c r="H64" s="12" t="str">
        <f aca="false">IF(A64="","",IF(SUMPRODUCT(--($A$5:$A$154=A64))&gt;1,"Duplicada",IF(AND(F64="Sim",OR(D64="",E64="")),"Falta natureza ou linha",IF(AND(F64="Não",G64&gt;0),"Sintética usada no de-para",IF(AND(F64="Sim",G64=0),"Sem uso no de-para","OK")))))</f>
        <v/>
      </c>
    </row>
    <row r="65" customFormat="false" ht="15" hidden="false" customHeight="false" outlineLevel="0" collapsed="false">
      <c r="A65" s="8"/>
      <c r="B65" s="11"/>
      <c r="C65" s="10" t="str">
        <f aca="false">IF(A65="","",LEN(A65)-LEN(SUBSTITUTE(A65,".",""))+1)</f>
        <v/>
      </c>
      <c r="D65" s="11"/>
      <c r="E65" s="11"/>
      <c r="F65" s="11"/>
      <c r="G65" s="10" t="str">
        <f aca="false">IF(A65="","",SUMPRODUCT(--('De-para'!$C$5:$C$304=A65)))</f>
        <v/>
      </c>
      <c r="H65" s="12" t="str">
        <f aca="false">IF(A65="","",IF(SUMPRODUCT(--($A$5:$A$154=A65))&gt;1,"Duplicada",IF(AND(F65="Sim",OR(D65="",E65="")),"Falta natureza ou linha",IF(AND(F65="Não",G65&gt;0),"Sintética usada no de-para",IF(AND(F65="Sim",G65=0),"Sem uso no de-para","OK")))))</f>
        <v/>
      </c>
    </row>
    <row r="66" customFormat="false" ht="15" hidden="false" customHeight="false" outlineLevel="0" collapsed="false">
      <c r="A66" s="8"/>
      <c r="B66" s="11"/>
      <c r="C66" s="10" t="str">
        <f aca="false">IF(A66="","",LEN(A66)-LEN(SUBSTITUTE(A66,".",""))+1)</f>
        <v/>
      </c>
      <c r="D66" s="11"/>
      <c r="E66" s="11"/>
      <c r="F66" s="11"/>
      <c r="G66" s="10" t="str">
        <f aca="false">IF(A66="","",SUMPRODUCT(--('De-para'!$C$5:$C$304=A66)))</f>
        <v/>
      </c>
      <c r="H66" s="12" t="str">
        <f aca="false">IF(A66="","",IF(SUMPRODUCT(--($A$5:$A$154=A66))&gt;1,"Duplicada",IF(AND(F66="Sim",OR(D66="",E66="")),"Falta natureza ou linha",IF(AND(F66="Não",G66&gt;0),"Sintética usada no de-para",IF(AND(F66="Sim",G66=0),"Sem uso no de-para","OK")))))</f>
        <v/>
      </c>
    </row>
    <row r="67" customFormat="false" ht="15" hidden="false" customHeight="false" outlineLevel="0" collapsed="false">
      <c r="A67" s="8"/>
      <c r="B67" s="11"/>
      <c r="C67" s="10" t="str">
        <f aca="false">IF(A67="","",LEN(A67)-LEN(SUBSTITUTE(A67,".",""))+1)</f>
        <v/>
      </c>
      <c r="D67" s="11"/>
      <c r="E67" s="11"/>
      <c r="F67" s="11"/>
      <c r="G67" s="10" t="str">
        <f aca="false">IF(A67="","",SUMPRODUCT(--('De-para'!$C$5:$C$304=A67)))</f>
        <v/>
      </c>
      <c r="H67" s="12" t="str">
        <f aca="false">IF(A67="","",IF(SUMPRODUCT(--($A$5:$A$154=A67))&gt;1,"Duplicada",IF(AND(F67="Sim",OR(D67="",E67="")),"Falta natureza ou linha",IF(AND(F67="Não",G67&gt;0),"Sintética usada no de-para",IF(AND(F67="Sim",G67=0),"Sem uso no de-para","OK")))))</f>
        <v/>
      </c>
    </row>
    <row r="68" customFormat="false" ht="15" hidden="false" customHeight="false" outlineLevel="0" collapsed="false">
      <c r="A68" s="8"/>
      <c r="B68" s="11"/>
      <c r="C68" s="10" t="str">
        <f aca="false">IF(A68="","",LEN(A68)-LEN(SUBSTITUTE(A68,".",""))+1)</f>
        <v/>
      </c>
      <c r="D68" s="11"/>
      <c r="E68" s="11"/>
      <c r="F68" s="11"/>
      <c r="G68" s="10" t="str">
        <f aca="false">IF(A68="","",SUMPRODUCT(--('De-para'!$C$5:$C$304=A68)))</f>
        <v/>
      </c>
      <c r="H68" s="12" t="str">
        <f aca="false">IF(A68="","",IF(SUMPRODUCT(--($A$5:$A$154=A68))&gt;1,"Duplicada",IF(AND(F68="Sim",OR(D68="",E68="")),"Falta natureza ou linha",IF(AND(F68="Não",G68&gt;0),"Sintética usada no de-para",IF(AND(F68="Sim",G68=0),"Sem uso no de-para","OK")))))</f>
        <v/>
      </c>
    </row>
    <row r="69" customFormat="false" ht="15" hidden="false" customHeight="false" outlineLevel="0" collapsed="false">
      <c r="A69" s="8"/>
      <c r="B69" s="11"/>
      <c r="C69" s="10" t="str">
        <f aca="false">IF(A69="","",LEN(A69)-LEN(SUBSTITUTE(A69,".",""))+1)</f>
        <v/>
      </c>
      <c r="D69" s="11"/>
      <c r="E69" s="11"/>
      <c r="F69" s="11"/>
      <c r="G69" s="10" t="str">
        <f aca="false">IF(A69="","",SUMPRODUCT(--('De-para'!$C$5:$C$304=A69)))</f>
        <v/>
      </c>
      <c r="H69" s="12" t="str">
        <f aca="false">IF(A69="","",IF(SUMPRODUCT(--($A$5:$A$154=A69))&gt;1,"Duplicada",IF(AND(F69="Sim",OR(D69="",E69="")),"Falta natureza ou linha",IF(AND(F69="Não",G69&gt;0),"Sintética usada no de-para",IF(AND(F69="Sim",G69=0),"Sem uso no de-para","OK")))))</f>
        <v/>
      </c>
    </row>
    <row r="70" customFormat="false" ht="15" hidden="false" customHeight="false" outlineLevel="0" collapsed="false">
      <c r="A70" s="8"/>
      <c r="B70" s="11"/>
      <c r="C70" s="10" t="str">
        <f aca="false">IF(A70="","",LEN(A70)-LEN(SUBSTITUTE(A70,".",""))+1)</f>
        <v/>
      </c>
      <c r="D70" s="11"/>
      <c r="E70" s="11"/>
      <c r="F70" s="11"/>
      <c r="G70" s="10" t="str">
        <f aca="false">IF(A70="","",SUMPRODUCT(--('De-para'!$C$5:$C$304=A70)))</f>
        <v/>
      </c>
      <c r="H70" s="12" t="str">
        <f aca="false">IF(A70="","",IF(SUMPRODUCT(--($A$5:$A$154=A70))&gt;1,"Duplicada",IF(AND(F70="Sim",OR(D70="",E70="")),"Falta natureza ou linha",IF(AND(F70="Não",G70&gt;0),"Sintética usada no de-para",IF(AND(F70="Sim",G70=0),"Sem uso no de-para","OK")))))</f>
        <v/>
      </c>
    </row>
    <row r="71" customFormat="false" ht="15" hidden="false" customHeight="false" outlineLevel="0" collapsed="false">
      <c r="A71" s="8"/>
      <c r="B71" s="11"/>
      <c r="C71" s="10" t="str">
        <f aca="false">IF(A71="","",LEN(A71)-LEN(SUBSTITUTE(A71,".",""))+1)</f>
        <v/>
      </c>
      <c r="D71" s="11"/>
      <c r="E71" s="11"/>
      <c r="F71" s="11"/>
      <c r="G71" s="10" t="str">
        <f aca="false">IF(A71="","",SUMPRODUCT(--('De-para'!$C$5:$C$304=A71)))</f>
        <v/>
      </c>
      <c r="H71" s="12" t="str">
        <f aca="false">IF(A71="","",IF(SUMPRODUCT(--($A$5:$A$154=A71))&gt;1,"Duplicada",IF(AND(F71="Sim",OR(D71="",E71="")),"Falta natureza ou linha",IF(AND(F71="Não",G71&gt;0),"Sintética usada no de-para",IF(AND(F71="Sim",G71=0),"Sem uso no de-para","OK")))))</f>
        <v/>
      </c>
    </row>
    <row r="72" customFormat="false" ht="15" hidden="false" customHeight="false" outlineLevel="0" collapsed="false">
      <c r="A72" s="8"/>
      <c r="B72" s="11"/>
      <c r="C72" s="10" t="str">
        <f aca="false">IF(A72="","",LEN(A72)-LEN(SUBSTITUTE(A72,".",""))+1)</f>
        <v/>
      </c>
      <c r="D72" s="11"/>
      <c r="E72" s="11"/>
      <c r="F72" s="11"/>
      <c r="G72" s="10" t="str">
        <f aca="false">IF(A72="","",SUMPRODUCT(--('De-para'!$C$5:$C$304=A72)))</f>
        <v/>
      </c>
      <c r="H72" s="12" t="str">
        <f aca="false">IF(A72="","",IF(SUMPRODUCT(--($A$5:$A$154=A72))&gt;1,"Duplicada",IF(AND(F72="Sim",OR(D72="",E72="")),"Falta natureza ou linha",IF(AND(F72="Não",G72&gt;0),"Sintética usada no de-para",IF(AND(F72="Sim",G72=0),"Sem uso no de-para","OK")))))</f>
        <v/>
      </c>
    </row>
    <row r="73" customFormat="false" ht="15" hidden="false" customHeight="false" outlineLevel="0" collapsed="false">
      <c r="A73" s="8"/>
      <c r="B73" s="11"/>
      <c r="C73" s="10" t="str">
        <f aca="false">IF(A73="","",LEN(A73)-LEN(SUBSTITUTE(A73,".",""))+1)</f>
        <v/>
      </c>
      <c r="D73" s="11"/>
      <c r="E73" s="11"/>
      <c r="F73" s="11"/>
      <c r="G73" s="10" t="str">
        <f aca="false">IF(A73="","",SUMPRODUCT(--('De-para'!$C$5:$C$304=A73)))</f>
        <v/>
      </c>
      <c r="H73" s="12" t="str">
        <f aca="false">IF(A73="","",IF(SUMPRODUCT(--($A$5:$A$154=A73))&gt;1,"Duplicada",IF(AND(F73="Sim",OR(D73="",E73="")),"Falta natureza ou linha",IF(AND(F73="Não",G73&gt;0),"Sintética usada no de-para",IF(AND(F73="Sim",G73=0),"Sem uso no de-para","OK")))))</f>
        <v/>
      </c>
    </row>
    <row r="74" customFormat="false" ht="15" hidden="false" customHeight="false" outlineLevel="0" collapsed="false">
      <c r="A74" s="8"/>
      <c r="B74" s="11"/>
      <c r="C74" s="10" t="str">
        <f aca="false">IF(A74="","",LEN(A74)-LEN(SUBSTITUTE(A74,".",""))+1)</f>
        <v/>
      </c>
      <c r="D74" s="11"/>
      <c r="E74" s="11"/>
      <c r="F74" s="11"/>
      <c r="G74" s="10" t="str">
        <f aca="false">IF(A74="","",SUMPRODUCT(--('De-para'!$C$5:$C$304=A74)))</f>
        <v/>
      </c>
      <c r="H74" s="12" t="str">
        <f aca="false">IF(A74="","",IF(SUMPRODUCT(--($A$5:$A$154=A74))&gt;1,"Duplicada",IF(AND(F74="Sim",OR(D74="",E74="")),"Falta natureza ou linha",IF(AND(F74="Não",G74&gt;0),"Sintética usada no de-para",IF(AND(F74="Sim",G74=0),"Sem uso no de-para","OK")))))</f>
        <v/>
      </c>
    </row>
    <row r="75" customFormat="false" ht="15" hidden="false" customHeight="false" outlineLevel="0" collapsed="false">
      <c r="A75" s="8"/>
      <c r="B75" s="11"/>
      <c r="C75" s="10" t="str">
        <f aca="false">IF(A75="","",LEN(A75)-LEN(SUBSTITUTE(A75,".",""))+1)</f>
        <v/>
      </c>
      <c r="D75" s="11"/>
      <c r="E75" s="11"/>
      <c r="F75" s="11"/>
      <c r="G75" s="10" t="str">
        <f aca="false">IF(A75="","",SUMPRODUCT(--('De-para'!$C$5:$C$304=A75)))</f>
        <v/>
      </c>
      <c r="H75" s="12" t="str">
        <f aca="false">IF(A75="","",IF(SUMPRODUCT(--($A$5:$A$154=A75))&gt;1,"Duplicada",IF(AND(F75="Sim",OR(D75="",E75="")),"Falta natureza ou linha",IF(AND(F75="Não",G75&gt;0),"Sintética usada no de-para",IF(AND(F75="Sim",G75=0),"Sem uso no de-para","OK")))))</f>
        <v/>
      </c>
    </row>
    <row r="76" customFormat="false" ht="15" hidden="false" customHeight="false" outlineLevel="0" collapsed="false">
      <c r="A76" s="8"/>
      <c r="B76" s="11"/>
      <c r="C76" s="10" t="str">
        <f aca="false">IF(A76="","",LEN(A76)-LEN(SUBSTITUTE(A76,".",""))+1)</f>
        <v/>
      </c>
      <c r="D76" s="11"/>
      <c r="E76" s="11"/>
      <c r="F76" s="11"/>
      <c r="G76" s="10" t="str">
        <f aca="false">IF(A76="","",SUMPRODUCT(--('De-para'!$C$5:$C$304=A76)))</f>
        <v/>
      </c>
      <c r="H76" s="12" t="str">
        <f aca="false">IF(A76="","",IF(SUMPRODUCT(--($A$5:$A$154=A76))&gt;1,"Duplicada",IF(AND(F76="Sim",OR(D76="",E76="")),"Falta natureza ou linha",IF(AND(F76="Não",G76&gt;0),"Sintética usada no de-para",IF(AND(F76="Sim",G76=0),"Sem uso no de-para","OK")))))</f>
        <v/>
      </c>
    </row>
    <row r="77" customFormat="false" ht="15" hidden="false" customHeight="false" outlineLevel="0" collapsed="false">
      <c r="A77" s="8"/>
      <c r="B77" s="11"/>
      <c r="C77" s="10" t="str">
        <f aca="false">IF(A77="","",LEN(A77)-LEN(SUBSTITUTE(A77,".",""))+1)</f>
        <v/>
      </c>
      <c r="D77" s="11"/>
      <c r="E77" s="11"/>
      <c r="F77" s="11"/>
      <c r="G77" s="10" t="str">
        <f aca="false">IF(A77="","",SUMPRODUCT(--('De-para'!$C$5:$C$304=A77)))</f>
        <v/>
      </c>
      <c r="H77" s="12" t="str">
        <f aca="false">IF(A77="","",IF(SUMPRODUCT(--($A$5:$A$154=A77))&gt;1,"Duplicada",IF(AND(F77="Sim",OR(D77="",E77="")),"Falta natureza ou linha",IF(AND(F77="Não",G77&gt;0),"Sintética usada no de-para",IF(AND(F77="Sim",G77=0),"Sem uso no de-para","OK")))))</f>
        <v/>
      </c>
    </row>
    <row r="78" customFormat="false" ht="15" hidden="false" customHeight="false" outlineLevel="0" collapsed="false">
      <c r="A78" s="8"/>
      <c r="B78" s="11"/>
      <c r="C78" s="10" t="str">
        <f aca="false">IF(A78="","",LEN(A78)-LEN(SUBSTITUTE(A78,".",""))+1)</f>
        <v/>
      </c>
      <c r="D78" s="11"/>
      <c r="E78" s="11"/>
      <c r="F78" s="11"/>
      <c r="G78" s="10" t="str">
        <f aca="false">IF(A78="","",SUMPRODUCT(--('De-para'!$C$5:$C$304=A78)))</f>
        <v/>
      </c>
      <c r="H78" s="12" t="str">
        <f aca="false">IF(A78="","",IF(SUMPRODUCT(--($A$5:$A$154=A78))&gt;1,"Duplicada",IF(AND(F78="Sim",OR(D78="",E78="")),"Falta natureza ou linha",IF(AND(F78="Não",G78&gt;0),"Sintética usada no de-para",IF(AND(F78="Sim",G78=0),"Sem uso no de-para","OK")))))</f>
        <v/>
      </c>
    </row>
    <row r="79" customFormat="false" ht="15" hidden="false" customHeight="false" outlineLevel="0" collapsed="false">
      <c r="A79" s="8"/>
      <c r="B79" s="11"/>
      <c r="C79" s="10" t="str">
        <f aca="false">IF(A79="","",LEN(A79)-LEN(SUBSTITUTE(A79,".",""))+1)</f>
        <v/>
      </c>
      <c r="D79" s="11"/>
      <c r="E79" s="11"/>
      <c r="F79" s="11"/>
      <c r="G79" s="10" t="str">
        <f aca="false">IF(A79="","",SUMPRODUCT(--('De-para'!$C$5:$C$304=A79)))</f>
        <v/>
      </c>
      <c r="H79" s="12" t="str">
        <f aca="false">IF(A79="","",IF(SUMPRODUCT(--($A$5:$A$154=A79))&gt;1,"Duplicada",IF(AND(F79="Sim",OR(D79="",E79="")),"Falta natureza ou linha",IF(AND(F79="Não",G79&gt;0),"Sintética usada no de-para",IF(AND(F79="Sim",G79=0),"Sem uso no de-para","OK")))))</f>
        <v/>
      </c>
    </row>
    <row r="80" customFormat="false" ht="15" hidden="false" customHeight="false" outlineLevel="0" collapsed="false">
      <c r="A80" s="8"/>
      <c r="B80" s="11"/>
      <c r="C80" s="10" t="str">
        <f aca="false">IF(A80="","",LEN(A80)-LEN(SUBSTITUTE(A80,".",""))+1)</f>
        <v/>
      </c>
      <c r="D80" s="11"/>
      <c r="E80" s="11"/>
      <c r="F80" s="11"/>
      <c r="G80" s="10" t="str">
        <f aca="false">IF(A80="","",SUMPRODUCT(--('De-para'!$C$5:$C$304=A80)))</f>
        <v/>
      </c>
      <c r="H80" s="12" t="str">
        <f aca="false">IF(A80="","",IF(SUMPRODUCT(--($A$5:$A$154=A80))&gt;1,"Duplicada",IF(AND(F80="Sim",OR(D80="",E80="")),"Falta natureza ou linha",IF(AND(F80="Não",G80&gt;0),"Sintética usada no de-para",IF(AND(F80="Sim",G80=0),"Sem uso no de-para","OK")))))</f>
        <v/>
      </c>
    </row>
    <row r="81" customFormat="false" ht="15" hidden="false" customHeight="false" outlineLevel="0" collapsed="false">
      <c r="A81" s="8"/>
      <c r="B81" s="11"/>
      <c r="C81" s="10" t="str">
        <f aca="false">IF(A81="","",LEN(A81)-LEN(SUBSTITUTE(A81,".",""))+1)</f>
        <v/>
      </c>
      <c r="D81" s="11"/>
      <c r="E81" s="11"/>
      <c r="F81" s="11"/>
      <c r="G81" s="10" t="str">
        <f aca="false">IF(A81="","",SUMPRODUCT(--('De-para'!$C$5:$C$304=A81)))</f>
        <v/>
      </c>
      <c r="H81" s="12" t="str">
        <f aca="false">IF(A81="","",IF(SUMPRODUCT(--($A$5:$A$154=A81))&gt;1,"Duplicada",IF(AND(F81="Sim",OR(D81="",E81="")),"Falta natureza ou linha",IF(AND(F81="Não",G81&gt;0),"Sintética usada no de-para",IF(AND(F81="Sim",G81=0),"Sem uso no de-para","OK")))))</f>
        <v/>
      </c>
    </row>
    <row r="82" customFormat="false" ht="15" hidden="false" customHeight="false" outlineLevel="0" collapsed="false">
      <c r="A82" s="8"/>
      <c r="B82" s="11"/>
      <c r="C82" s="10" t="str">
        <f aca="false">IF(A82="","",LEN(A82)-LEN(SUBSTITUTE(A82,".",""))+1)</f>
        <v/>
      </c>
      <c r="D82" s="11"/>
      <c r="E82" s="11"/>
      <c r="F82" s="11"/>
      <c r="G82" s="10" t="str">
        <f aca="false">IF(A82="","",SUMPRODUCT(--('De-para'!$C$5:$C$304=A82)))</f>
        <v/>
      </c>
      <c r="H82" s="12" t="str">
        <f aca="false">IF(A82="","",IF(SUMPRODUCT(--($A$5:$A$154=A82))&gt;1,"Duplicada",IF(AND(F82="Sim",OR(D82="",E82="")),"Falta natureza ou linha",IF(AND(F82="Não",G82&gt;0),"Sintética usada no de-para",IF(AND(F82="Sim",G82=0),"Sem uso no de-para","OK")))))</f>
        <v/>
      </c>
    </row>
    <row r="83" customFormat="false" ht="15" hidden="false" customHeight="false" outlineLevel="0" collapsed="false">
      <c r="A83" s="8"/>
      <c r="B83" s="11"/>
      <c r="C83" s="10" t="str">
        <f aca="false">IF(A83="","",LEN(A83)-LEN(SUBSTITUTE(A83,".",""))+1)</f>
        <v/>
      </c>
      <c r="D83" s="11"/>
      <c r="E83" s="11"/>
      <c r="F83" s="11"/>
      <c r="G83" s="10" t="str">
        <f aca="false">IF(A83="","",SUMPRODUCT(--('De-para'!$C$5:$C$304=A83)))</f>
        <v/>
      </c>
      <c r="H83" s="12" t="str">
        <f aca="false">IF(A83="","",IF(SUMPRODUCT(--($A$5:$A$154=A83))&gt;1,"Duplicada",IF(AND(F83="Sim",OR(D83="",E83="")),"Falta natureza ou linha",IF(AND(F83="Não",G83&gt;0),"Sintética usada no de-para",IF(AND(F83="Sim",G83=0),"Sem uso no de-para","OK")))))</f>
        <v/>
      </c>
    </row>
    <row r="84" customFormat="false" ht="15" hidden="false" customHeight="false" outlineLevel="0" collapsed="false">
      <c r="A84" s="8"/>
      <c r="B84" s="11"/>
      <c r="C84" s="10" t="str">
        <f aca="false">IF(A84="","",LEN(A84)-LEN(SUBSTITUTE(A84,".",""))+1)</f>
        <v/>
      </c>
      <c r="D84" s="11"/>
      <c r="E84" s="11"/>
      <c r="F84" s="11"/>
      <c r="G84" s="10" t="str">
        <f aca="false">IF(A84="","",SUMPRODUCT(--('De-para'!$C$5:$C$304=A84)))</f>
        <v/>
      </c>
      <c r="H84" s="12" t="str">
        <f aca="false">IF(A84="","",IF(SUMPRODUCT(--($A$5:$A$154=A84))&gt;1,"Duplicada",IF(AND(F84="Sim",OR(D84="",E84="")),"Falta natureza ou linha",IF(AND(F84="Não",G84&gt;0),"Sintética usada no de-para",IF(AND(F84="Sim",G84=0),"Sem uso no de-para","OK")))))</f>
        <v/>
      </c>
    </row>
    <row r="85" customFormat="false" ht="15" hidden="false" customHeight="false" outlineLevel="0" collapsed="false">
      <c r="A85" s="8"/>
      <c r="B85" s="11"/>
      <c r="C85" s="10" t="str">
        <f aca="false">IF(A85="","",LEN(A85)-LEN(SUBSTITUTE(A85,".",""))+1)</f>
        <v/>
      </c>
      <c r="D85" s="11"/>
      <c r="E85" s="11"/>
      <c r="F85" s="11"/>
      <c r="G85" s="10" t="str">
        <f aca="false">IF(A85="","",SUMPRODUCT(--('De-para'!$C$5:$C$304=A85)))</f>
        <v/>
      </c>
      <c r="H85" s="12" t="str">
        <f aca="false">IF(A85="","",IF(SUMPRODUCT(--($A$5:$A$154=A85))&gt;1,"Duplicada",IF(AND(F85="Sim",OR(D85="",E85="")),"Falta natureza ou linha",IF(AND(F85="Não",G85&gt;0),"Sintética usada no de-para",IF(AND(F85="Sim",G85=0),"Sem uso no de-para","OK")))))</f>
        <v/>
      </c>
    </row>
    <row r="86" customFormat="false" ht="15" hidden="false" customHeight="false" outlineLevel="0" collapsed="false">
      <c r="A86" s="8"/>
      <c r="B86" s="11"/>
      <c r="C86" s="10" t="str">
        <f aca="false">IF(A86="","",LEN(A86)-LEN(SUBSTITUTE(A86,".",""))+1)</f>
        <v/>
      </c>
      <c r="D86" s="11"/>
      <c r="E86" s="11"/>
      <c r="F86" s="11"/>
      <c r="G86" s="10" t="str">
        <f aca="false">IF(A86="","",SUMPRODUCT(--('De-para'!$C$5:$C$304=A86)))</f>
        <v/>
      </c>
      <c r="H86" s="12" t="str">
        <f aca="false">IF(A86="","",IF(SUMPRODUCT(--($A$5:$A$154=A86))&gt;1,"Duplicada",IF(AND(F86="Sim",OR(D86="",E86="")),"Falta natureza ou linha",IF(AND(F86="Não",G86&gt;0),"Sintética usada no de-para",IF(AND(F86="Sim",G86=0),"Sem uso no de-para","OK")))))</f>
        <v/>
      </c>
    </row>
    <row r="87" customFormat="false" ht="15" hidden="false" customHeight="false" outlineLevel="0" collapsed="false">
      <c r="A87" s="8"/>
      <c r="B87" s="11"/>
      <c r="C87" s="10" t="str">
        <f aca="false">IF(A87="","",LEN(A87)-LEN(SUBSTITUTE(A87,".",""))+1)</f>
        <v/>
      </c>
      <c r="D87" s="11"/>
      <c r="E87" s="11"/>
      <c r="F87" s="11"/>
      <c r="G87" s="10" t="str">
        <f aca="false">IF(A87="","",SUMPRODUCT(--('De-para'!$C$5:$C$304=A87)))</f>
        <v/>
      </c>
      <c r="H87" s="12" t="str">
        <f aca="false">IF(A87="","",IF(SUMPRODUCT(--($A$5:$A$154=A87))&gt;1,"Duplicada",IF(AND(F87="Sim",OR(D87="",E87="")),"Falta natureza ou linha",IF(AND(F87="Não",G87&gt;0),"Sintética usada no de-para",IF(AND(F87="Sim",G87=0),"Sem uso no de-para","OK")))))</f>
        <v/>
      </c>
    </row>
    <row r="88" customFormat="false" ht="15" hidden="false" customHeight="false" outlineLevel="0" collapsed="false">
      <c r="A88" s="8"/>
      <c r="B88" s="11"/>
      <c r="C88" s="10" t="str">
        <f aca="false">IF(A88="","",LEN(A88)-LEN(SUBSTITUTE(A88,".",""))+1)</f>
        <v/>
      </c>
      <c r="D88" s="11"/>
      <c r="E88" s="11"/>
      <c r="F88" s="11"/>
      <c r="G88" s="10" t="str">
        <f aca="false">IF(A88="","",SUMPRODUCT(--('De-para'!$C$5:$C$304=A88)))</f>
        <v/>
      </c>
      <c r="H88" s="12" t="str">
        <f aca="false">IF(A88="","",IF(SUMPRODUCT(--($A$5:$A$154=A88))&gt;1,"Duplicada",IF(AND(F88="Sim",OR(D88="",E88="")),"Falta natureza ou linha",IF(AND(F88="Não",G88&gt;0),"Sintética usada no de-para",IF(AND(F88="Sim",G88=0),"Sem uso no de-para","OK")))))</f>
        <v/>
      </c>
    </row>
    <row r="89" customFormat="false" ht="15" hidden="false" customHeight="false" outlineLevel="0" collapsed="false">
      <c r="A89" s="8"/>
      <c r="B89" s="11"/>
      <c r="C89" s="10" t="str">
        <f aca="false">IF(A89="","",LEN(A89)-LEN(SUBSTITUTE(A89,".",""))+1)</f>
        <v/>
      </c>
      <c r="D89" s="11"/>
      <c r="E89" s="11"/>
      <c r="F89" s="11"/>
      <c r="G89" s="10" t="str">
        <f aca="false">IF(A89="","",SUMPRODUCT(--('De-para'!$C$5:$C$304=A89)))</f>
        <v/>
      </c>
      <c r="H89" s="12" t="str">
        <f aca="false">IF(A89="","",IF(SUMPRODUCT(--($A$5:$A$154=A89))&gt;1,"Duplicada",IF(AND(F89="Sim",OR(D89="",E89="")),"Falta natureza ou linha",IF(AND(F89="Não",G89&gt;0),"Sintética usada no de-para",IF(AND(F89="Sim",G89=0),"Sem uso no de-para","OK")))))</f>
        <v/>
      </c>
    </row>
    <row r="90" customFormat="false" ht="15" hidden="false" customHeight="false" outlineLevel="0" collapsed="false">
      <c r="A90" s="8"/>
      <c r="B90" s="11"/>
      <c r="C90" s="10" t="str">
        <f aca="false">IF(A90="","",LEN(A90)-LEN(SUBSTITUTE(A90,".",""))+1)</f>
        <v/>
      </c>
      <c r="D90" s="11"/>
      <c r="E90" s="11"/>
      <c r="F90" s="11"/>
      <c r="G90" s="10" t="str">
        <f aca="false">IF(A90="","",SUMPRODUCT(--('De-para'!$C$5:$C$304=A90)))</f>
        <v/>
      </c>
      <c r="H90" s="12" t="str">
        <f aca="false">IF(A90="","",IF(SUMPRODUCT(--($A$5:$A$154=A90))&gt;1,"Duplicada",IF(AND(F90="Sim",OR(D90="",E90="")),"Falta natureza ou linha",IF(AND(F90="Não",G90&gt;0),"Sintética usada no de-para",IF(AND(F90="Sim",G90=0),"Sem uso no de-para","OK")))))</f>
        <v/>
      </c>
    </row>
    <row r="91" customFormat="false" ht="15" hidden="false" customHeight="false" outlineLevel="0" collapsed="false">
      <c r="A91" s="8"/>
      <c r="B91" s="11"/>
      <c r="C91" s="10" t="str">
        <f aca="false">IF(A91="","",LEN(A91)-LEN(SUBSTITUTE(A91,".",""))+1)</f>
        <v/>
      </c>
      <c r="D91" s="11"/>
      <c r="E91" s="11"/>
      <c r="F91" s="11"/>
      <c r="G91" s="10" t="str">
        <f aca="false">IF(A91="","",SUMPRODUCT(--('De-para'!$C$5:$C$304=A91)))</f>
        <v/>
      </c>
      <c r="H91" s="12" t="str">
        <f aca="false">IF(A91="","",IF(SUMPRODUCT(--($A$5:$A$154=A91))&gt;1,"Duplicada",IF(AND(F91="Sim",OR(D91="",E91="")),"Falta natureza ou linha",IF(AND(F91="Não",G91&gt;0),"Sintética usada no de-para",IF(AND(F91="Sim",G91=0),"Sem uso no de-para","OK")))))</f>
        <v/>
      </c>
    </row>
    <row r="92" customFormat="false" ht="15" hidden="false" customHeight="false" outlineLevel="0" collapsed="false">
      <c r="A92" s="8"/>
      <c r="B92" s="11"/>
      <c r="C92" s="10" t="str">
        <f aca="false">IF(A92="","",LEN(A92)-LEN(SUBSTITUTE(A92,".",""))+1)</f>
        <v/>
      </c>
      <c r="D92" s="11"/>
      <c r="E92" s="11"/>
      <c r="F92" s="11"/>
      <c r="G92" s="10" t="str">
        <f aca="false">IF(A92="","",SUMPRODUCT(--('De-para'!$C$5:$C$304=A92)))</f>
        <v/>
      </c>
      <c r="H92" s="12" t="str">
        <f aca="false">IF(A92="","",IF(SUMPRODUCT(--($A$5:$A$154=A92))&gt;1,"Duplicada",IF(AND(F92="Sim",OR(D92="",E92="")),"Falta natureza ou linha",IF(AND(F92="Não",G92&gt;0),"Sintética usada no de-para",IF(AND(F92="Sim",G92=0),"Sem uso no de-para","OK")))))</f>
        <v/>
      </c>
    </row>
    <row r="93" customFormat="false" ht="15" hidden="false" customHeight="false" outlineLevel="0" collapsed="false">
      <c r="A93" s="8"/>
      <c r="B93" s="11"/>
      <c r="C93" s="10" t="str">
        <f aca="false">IF(A93="","",LEN(A93)-LEN(SUBSTITUTE(A93,".",""))+1)</f>
        <v/>
      </c>
      <c r="D93" s="11"/>
      <c r="E93" s="11"/>
      <c r="F93" s="11"/>
      <c r="G93" s="10" t="str">
        <f aca="false">IF(A93="","",SUMPRODUCT(--('De-para'!$C$5:$C$304=A93)))</f>
        <v/>
      </c>
      <c r="H93" s="12" t="str">
        <f aca="false">IF(A93="","",IF(SUMPRODUCT(--($A$5:$A$154=A93))&gt;1,"Duplicada",IF(AND(F93="Sim",OR(D93="",E93="")),"Falta natureza ou linha",IF(AND(F93="Não",G93&gt;0),"Sintética usada no de-para",IF(AND(F93="Sim",G93=0),"Sem uso no de-para","OK")))))</f>
        <v/>
      </c>
    </row>
    <row r="94" customFormat="false" ht="15" hidden="false" customHeight="false" outlineLevel="0" collapsed="false">
      <c r="A94" s="8"/>
      <c r="B94" s="11"/>
      <c r="C94" s="10" t="str">
        <f aca="false">IF(A94="","",LEN(A94)-LEN(SUBSTITUTE(A94,".",""))+1)</f>
        <v/>
      </c>
      <c r="D94" s="11"/>
      <c r="E94" s="11"/>
      <c r="F94" s="11"/>
      <c r="G94" s="10" t="str">
        <f aca="false">IF(A94="","",SUMPRODUCT(--('De-para'!$C$5:$C$304=A94)))</f>
        <v/>
      </c>
      <c r="H94" s="12" t="str">
        <f aca="false">IF(A94="","",IF(SUMPRODUCT(--($A$5:$A$154=A94))&gt;1,"Duplicada",IF(AND(F94="Sim",OR(D94="",E94="")),"Falta natureza ou linha",IF(AND(F94="Não",G94&gt;0),"Sintética usada no de-para",IF(AND(F94="Sim",G94=0),"Sem uso no de-para","OK")))))</f>
        <v/>
      </c>
    </row>
    <row r="95" customFormat="false" ht="15" hidden="false" customHeight="false" outlineLevel="0" collapsed="false">
      <c r="A95" s="8"/>
      <c r="B95" s="11"/>
      <c r="C95" s="10" t="str">
        <f aca="false">IF(A95="","",LEN(A95)-LEN(SUBSTITUTE(A95,".",""))+1)</f>
        <v/>
      </c>
      <c r="D95" s="11"/>
      <c r="E95" s="11"/>
      <c r="F95" s="11"/>
      <c r="G95" s="10" t="str">
        <f aca="false">IF(A95="","",SUMPRODUCT(--('De-para'!$C$5:$C$304=A95)))</f>
        <v/>
      </c>
      <c r="H95" s="12" t="str">
        <f aca="false">IF(A95="","",IF(SUMPRODUCT(--($A$5:$A$154=A95))&gt;1,"Duplicada",IF(AND(F95="Sim",OR(D95="",E95="")),"Falta natureza ou linha",IF(AND(F95="Não",G95&gt;0),"Sintética usada no de-para",IF(AND(F95="Sim",G95=0),"Sem uso no de-para","OK")))))</f>
        <v/>
      </c>
    </row>
    <row r="96" customFormat="false" ht="15" hidden="false" customHeight="false" outlineLevel="0" collapsed="false">
      <c r="A96" s="8"/>
      <c r="B96" s="11"/>
      <c r="C96" s="10" t="str">
        <f aca="false">IF(A96="","",LEN(A96)-LEN(SUBSTITUTE(A96,".",""))+1)</f>
        <v/>
      </c>
      <c r="D96" s="11"/>
      <c r="E96" s="11"/>
      <c r="F96" s="11"/>
      <c r="G96" s="10" t="str">
        <f aca="false">IF(A96="","",SUMPRODUCT(--('De-para'!$C$5:$C$304=A96)))</f>
        <v/>
      </c>
      <c r="H96" s="12" t="str">
        <f aca="false">IF(A96="","",IF(SUMPRODUCT(--($A$5:$A$154=A96))&gt;1,"Duplicada",IF(AND(F96="Sim",OR(D96="",E96="")),"Falta natureza ou linha",IF(AND(F96="Não",G96&gt;0),"Sintética usada no de-para",IF(AND(F96="Sim",G96=0),"Sem uso no de-para","OK")))))</f>
        <v/>
      </c>
    </row>
    <row r="97" customFormat="false" ht="15" hidden="false" customHeight="false" outlineLevel="0" collapsed="false">
      <c r="A97" s="8"/>
      <c r="B97" s="11"/>
      <c r="C97" s="10" t="str">
        <f aca="false">IF(A97="","",LEN(A97)-LEN(SUBSTITUTE(A97,".",""))+1)</f>
        <v/>
      </c>
      <c r="D97" s="11"/>
      <c r="E97" s="11"/>
      <c r="F97" s="11"/>
      <c r="G97" s="10" t="str">
        <f aca="false">IF(A97="","",SUMPRODUCT(--('De-para'!$C$5:$C$304=A97)))</f>
        <v/>
      </c>
      <c r="H97" s="12" t="str">
        <f aca="false">IF(A97="","",IF(SUMPRODUCT(--($A$5:$A$154=A97))&gt;1,"Duplicada",IF(AND(F97="Sim",OR(D97="",E97="")),"Falta natureza ou linha",IF(AND(F97="Não",G97&gt;0),"Sintética usada no de-para",IF(AND(F97="Sim",G97=0),"Sem uso no de-para","OK")))))</f>
        <v/>
      </c>
    </row>
    <row r="98" customFormat="false" ht="15" hidden="false" customHeight="false" outlineLevel="0" collapsed="false">
      <c r="A98" s="8"/>
      <c r="B98" s="11"/>
      <c r="C98" s="10" t="str">
        <f aca="false">IF(A98="","",LEN(A98)-LEN(SUBSTITUTE(A98,".",""))+1)</f>
        <v/>
      </c>
      <c r="D98" s="11"/>
      <c r="E98" s="11"/>
      <c r="F98" s="11"/>
      <c r="G98" s="10" t="str">
        <f aca="false">IF(A98="","",SUMPRODUCT(--('De-para'!$C$5:$C$304=A98)))</f>
        <v/>
      </c>
      <c r="H98" s="12" t="str">
        <f aca="false">IF(A98="","",IF(SUMPRODUCT(--($A$5:$A$154=A98))&gt;1,"Duplicada",IF(AND(F98="Sim",OR(D98="",E98="")),"Falta natureza ou linha",IF(AND(F98="Não",G98&gt;0),"Sintética usada no de-para",IF(AND(F98="Sim",G98=0),"Sem uso no de-para","OK")))))</f>
        <v/>
      </c>
    </row>
    <row r="99" customFormat="false" ht="15" hidden="false" customHeight="false" outlineLevel="0" collapsed="false">
      <c r="A99" s="8"/>
      <c r="B99" s="11"/>
      <c r="C99" s="10" t="str">
        <f aca="false">IF(A99="","",LEN(A99)-LEN(SUBSTITUTE(A99,".",""))+1)</f>
        <v/>
      </c>
      <c r="D99" s="11"/>
      <c r="E99" s="11"/>
      <c r="F99" s="11"/>
      <c r="G99" s="10" t="str">
        <f aca="false">IF(A99="","",SUMPRODUCT(--('De-para'!$C$5:$C$304=A99)))</f>
        <v/>
      </c>
      <c r="H99" s="12" t="str">
        <f aca="false">IF(A99="","",IF(SUMPRODUCT(--($A$5:$A$154=A99))&gt;1,"Duplicada",IF(AND(F99="Sim",OR(D99="",E99="")),"Falta natureza ou linha",IF(AND(F99="Não",G99&gt;0),"Sintética usada no de-para",IF(AND(F99="Sim",G99=0),"Sem uso no de-para","OK")))))</f>
        <v/>
      </c>
    </row>
    <row r="100" customFormat="false" ht="15" hidden="false" customHeight="false" outlineLevel="0" collapsed="false">
      <c r="A100" s="8"/>
      <c r="B100" s="11"/>
      <c r="C100" s="10" t="str">
        <f aca="false">IF(A100="","",LEN(A100)-LEN(SUBSTITUTE(A100,".",""))+1)</f>
        <v/>
      </c>
      <c r="D100" s="11"/>
      <c r="E100" s="11"/>
      <c r="F100" s="11"/>
      <c r="G100" s="10" t="str">
        <f aca="false">IF(A100="","",SUMPRODUCT(--('De-para'!$C$5:$C$304=A100)))</f>
        <v/>
      </c>
      <c r="H100" s="12" t="str">
        <f aca="false">IF(A100="","",IF(SUMPRODUCT(--($A$5:$A$154=A100))&gt;1,"Duplicada",IF(AND(F100="Sim",OR(D100="",E100="")),"Falta natureza ou linha",IF(AND(F100="Não",G100&gt;0),"Sintética usada no de-para",IF(AND(F100="Sim",G100=0),"Sem uso no de-para","OK")))))</f>
        <v/>
      </c>
    </row>
    <row r="101" customFormat="false" ht="15" hidden="false" customHeight="false" outlineLevel="0" collapsed="false">
      <c r="A101" s="8"/>
      <c r="B101" s="11"/>
      <c r="C101" s="10" t="str">
        <f aca="false">IF(A101="","",LEN(A101)-LEN(SUBSTITUTE(A101,".",""))+1)</f>
        <v/>
      </c>
      <c r="D101" s="11"/>
      <c r="E101" s="11"/>
      <c r="F101" s="11"/>
      <c r="G101" s="10" t="str">
        <f aca="false">IF(A101="","",SUMPRODUCT(--('De-para'!$C$5:$C$304=A101)))</f>
        <v/>
      </c>
      <c r="H101" s="12" t="str">
        <f aca="false">IF(A101="","",IF(SUMPRODUCT(--($A$5:$A$154=A101))&gt;1,"Duplicada",IF(AND(F101="Sim",OR(D101="",E101="")),"Falta natureza ou linha",IF(AND(F101="Não",G101&gt;0),"Sintética usada no de-para",IF(AND(F101="Sim",G101=0),"Sem uso no de-para","OK")))))</f>
        <v/>
      </c>
    </row>
    <row r="102" customFormat="false" ht="15" hidden="false" customHeight="false" outlineLevel="0" collapsed="false">
      <c r="A102" s="8"/>
      <c r="B102" s="11"/>
      <c r="C102" s="10" t="str">
        <f aca="false">IF(A102="","",LEN(A102)-LEN(SUBSTITUTE(A102,".",""))+1)</f>
        <v/>
      </c>
      <c r="D102" s="11"/>
      <c r="E102" s="11"/>
      <c r="F102" s="11"/>
      <c r="G102" s="10" t="str">
        <f aca="false">IF(A102="","",SUMPRODUCT(--('De-para'!$C$5:$C$304=A102)))</f>
        <v/>
      </c>
      <c r="H102" s="12" t="str">
        <f aca="false">IF(A102="","",IF(SUMPRODUCT(--($A$5:$A$154=A102))&gt;1,"Duplicada",IF(AND(F102="Sim",OR(D102="",E102="")),"Falta natureza ou linha",IF(AND(F102="Não",G102&gt;0),"Sintética usada no de-para",IF(AND(F102="Sim",G102=0),"Sem uso no de-para","OK")))))</f>
        <v/>
      </c>
    </row>
    <row r="103" customFormat="false" ht="15" hidden="false" customHeight="false" outlineLevel="0" collapsed="false">
      <c r="A103" s="8"/>
      <c r="B103" s="11"/>
      <c r="C103" s="10" t="str">
        <f aca="false">IF(A103="","",LEN(A103)-LEN(SUBSTITUTE(A103,".",""))+1)</f>
        <v/>
      </c>
      <c r="D103" s="11"/>
      <c r="E103" s="11"/>
      <c r="F103" s="11"/>
      <c r="G103" s="10" t="str">
        <f aca="false">IF(A103="","",SUMPRODUCT(--('De-para'!$C$5:$C$304=A103)))</f>
        <v/>
      </c>
      <c r="H103" s="12" t="str">
        <f aca="false">IF(A103="","",IF(SUMPRODUCT(--($A$5:$A$154=A103))&gt;1,"Duplicada",IF(AND(F103="Sim",OR(D103="",E103="")),"Falta natureza ou linha",IF(AND(F103="Não",G103&gt;0),"Sintética usada no de-para",IF(AND(F103="Sim",G103=0),"Sem uso no de-para","OK")))))</f>
        <v/>
      </c>
    </row>
    <row r="104" customFormat="false" ht="15" hidden="false" customHeight="false" outlineLevel="0" collapsed="false">
      <c r="A104" s="8"/>
      <c r="B104" s="11"/>
      <c r="C104" s="10" t="str">
        <f aca="false">IF(A104="","",LEN(A104)-LEN(SUBSTITUTE(A104,".",""))+1)</f>
        <v/>
      </c>
      <c r="D104" s="11"/>
      <c r="E104" s="11"/>
      <c r="F104" s="11"/>
      <c r="G104" s="10" t="str">
        <f aca="false">IF(A104="","",SUMPRODUCT(--('De-para'!$C$5:$C$304=A104)))</f>
        <v/>
      </c>
      <c r="H104" s="12" t="str">
        <f aca="false">IF(A104="","",IF(SUMPRODUCT(--($A$5:$A$154=A104))&gt;1,"Duplicada",IF(AND(F104="Sim",OR(D104="",E104="")),"Falta natureza ou linha",IF(AND(F104="Não",G104&gt;0),"Sintética usada no de-para",IF(AND(F104="Sim",G104=0),"Sem uso no de-para","OK")))))</f>
        <v/>
      </c>
    </row>
    <row r="105" customFormat="false" ht="15" hidden="false" customHeight="false" outlineLevel="0" collapsed="false">
      <c r="A105" s="8"/>
      <c r="B105" s="11"/>
      <c r="C105" s="10" t="str">
        <f aca="false">IF(A105="","",LEN(A105)-LEN(SUBSTITUTE(A105,".",""))+1)</f>
        <v/>
      </c>
      <c r="D105" s="11"/>
      <c r="E105" s="11"/>
      <c r="F105" s="11"/>
      <c r="G105" s="10" t="str">
        <f aca="false">IF(A105="","",SUMPRODUCT(--('De-para'!$C$5:$C$304=A105)))</f>
        <v/>
      </c>
      <c r="H105" s="12" t="str">
        <f aca="false">IF(A105="","",IF(SUMPRODUCT(--($A$5:$A$154=A105))&gt;1,"Duplicada",IF(AND(F105="Sim",OR(D105="",E105="")),"Falta natureza ou linha",IF(AND(F105="Não",G105&gt;0),"Sintética usada no de-para",IF(AND(F105="Sim",G105=0),"Sem uso no de-para","OK")))))</f>
        <v/>
      </c>
    </row>
    <row r="106" customFormat="false" ht="15" hidden="false" customHeight="false" outlineLevel="0" collapsed="false">
      <c r="A106" s="8"/>
      <c r="B106" s="11"/>
      <c r="C106" s="10" t="str">
        <f aca="false">IF(A106="","",LEN(A106)-LEN(SUBSTITUTE(A106,".",""))+1)</f>
        <v/>
      </c>
      <c r="D106" s="11"/>
      <c r="E106" s="11"/>
      <c r="F106" s="11"/>
      <c r="G106" s="10" t="str">
        <f aca="false">IF(A106="","",SUMPRODUCT(--('De-para'!$C$5:$C$304=A106)))</f>
        <v/>
      </c>
      <c r="H106" s="12" t="str">
        <f aca="false">IF(A106="","",IF(SUMPRODUCT(--($A$5:$A$154=A106))&gt;1,"Duplicada",IF(AND(F106="Sim",OR(D106="",E106="")),"Falta natureza ou linha",IF(AND(F106="Não",G106&gt;0),"Sintética usada no de-para",IF(AND(F106="Sim",G106=0),"Sem uso no de-para","OK")))))</f>
        <v/>
      </c>
    </row>
    <row r="107" customFormat="false" ht="15" hidden="false" customHeight="false" outlineLevel="0" collapsed="false">
      <c r="A107" s="8"/>
      <c r="B107" s="11"/>
      <c r="C107" s="10" t="str">
        <f aca="false">IF(A107="","",LEN(A107)-LEN(SUBSTITUTE(A107,".",""))+1)</f>
        <v/>
      </c>
      <c r="D107" s="11"/>
      <c r="E107" s="11"/>
      <c r="F107" s="11"/>
      <c r="G107" s="10" t="str">
        <f aca="false">IF(A107="","",SUMPRODUCT(--('De-para'!$C$5:$C$304=A107)))</f>
        <v/>
      </c>
      <c r="H107" s="12" t="str">
        <f aca="false">IF(A107="","",IF(SUMPRODUCT(--($A$5:$A$154=A107))&gt;1,"Duplicada",IF(AND(F107="Sim",OR(D107="",E107="")),"Falta natureza ou linha",IF(AND(F107="Não",G107&gt;0),"Sintética usada no de-para",IF(AND(F107="Sim",G107=0),"Sem uso no de-para","OK")))))</f>
        <v/>
      </c>
    </row>
    <row r="108" customFormat="false" ht="15" hidden="false" customHeight="false" outlineLevel="0" collapsed="false">
      <c r="A108" s="8"/>
      <c r="B108" s="11"/>
      <c r="C108" s="10" t="str">
        <f aca="false">IF(A108="","",LEN(A108)-LEN(SUBSTITUTE(A108,".",""))+1)</f>
        <v/>
      </c>
      <c r="D108" s="11"/>
      <c r="E108" s="11"/>
      <c r="F108" s="11"/>
      <c r="G108" s="10" t="str">
        <f aca="false">IF(A108="","",SUMPRODUCT(--('De-para'!$C$5:$C$304=A108)))</f>
        <v/>
      </c>
      <c r="H108" s="12" t="str">
        <f aca="false">IF(A108="","",IF(SUMPRODUCT(--($A$5:$A$154=A108))&gt;1,"Duplicada",IF(AND(F108="Sim",OR(D108="",E108="")),"Falta natureza ou linha",IF(AND(F108="Não",G108&gt;0),"Sintética usada no de-para",IF(AND(F108="Sim",G108=0),"Sem uso no de-para","OK")))))</f>
        <v/>
      </c>
    </row>
    <row r="109" customFormat="false" ht="15" hidden="false" customHeight="false" outlineLevel="0" collapsed="false">
      <c r="A109" s="8"/>
      <c r="B109" s="11"/>
      <c r="C109" s="10" t="str">
        <f aca="false">IF(A109="","",LEN(A109)-LEN(SUBSTITUTE(A109,".",""))+1)</f>
        <v/>
      </c>
      <c r="D109" s="11"/>
      <c r="E109" s="11"/>
      <c r="F109" s="11"/>
      <c r="G109" s="10" t="str">
        <f aca="false">IF(A109="","",SUMPRODUCT(--('De-para'!$C$5:$C$304=A109)))</f>
        <v/>
      </c>
      <c r="H109" s="12" t="str">
        <f aca="false">IF(A109="","",IF(SUMPRODUCT(--($A$5:$A$154=A109))&gt;1,"Duplicada",IF(AND(F109="Sim",OR(D109="",E109="")),"Falta natureza ou linha",IF(AND(F109="Não",G109&gt;0),"Sintética usada no de-para",IF(AND(F109="Sim",G109=0),"Sem uso no de-para","OK")))))</f>
        <v/>
      </c>
    </row>
    <row r="110" customFormat="false" ht="15" hidden="false" customHeight="false" outlineLevel="0" collapsed="false">
      <c r="A110" s="8"/>
      <c r="B110" s="11"/>
      <c r="C110" s="10" t="str">
        <f aca="false">IF(A110="","",LEN(A110)-LEN(SUBSTITUTE(A110,".",""))+1)</f>
        <v/>
      </c>
      <c r="D110" s="11"/>
      <c r="E110" s="11"/>
      <c r="F110" s="11"/>
      <c r="G110" s="10" t="str">
        <f aca="false">IF(A110="","",SUMPRODUCT(--('De-para'!$C$5:$C$304=A110)))</f>
        <v/>
      </c>
      <c r="H110" s="12" t="str">
        <f aca="false">IF(A110="","",IF(SUMPRODUCT(--($A$5:$A$154=A110))&gt;1,"Duplicada",IF(AND(F110="Sim",OR(D110="",E110="")),"Falta natureza ou linha",IF(AND(F110="Não",G110&gt;0),"Sintética usada no de-para",IF(AND(F110="Sim",G110=0),"Sem uso no de-para","OK")))))</f>
        <v/>
      </c>
    </row>
    <row r="111" customFormat="false" ht="15" hidden="false" customHeight="false" outlineLevel="0" collapsed="false">
      <c r="A111" s="8"/>
      <c r="B111" s="11"/>
      <c r="C111" s="10" t="str">
        <f aca="false">IF(A111="","",LEN(A111)-LEN(SUBSTITUTE(A111,".",""))+1)</f>
        <v/>
      </c>
      <c r="D111" s="11"/>
      <c r="E111" s="11"/>
      <c r="F111" s="11"/>
      <c r="G111" s="10" t="str">
        <f aca="false">IF(A111="","",SUMPRODUCT(--('De-para'!$C$5:$C$304=A111)))</f>
        <v/>
      </c>
      <c r="H111" s="12" t="str">
        <f aca="false">IF(A111="","",IF(SUMPRODUCT(--($A$5:$A$154=A111))&gt;1,"Duplicada",IF(AND(F111="Sim",OR(D111="",E111="")),"Falta natureza ou linha",IF(AND(F111="Não",G111&gt;0),"Sintética usada no de-para",IF(AND(F111="Sim",G111=0),"Sem uso no de-para","OK")))))</f>
        <v/>
      </c>
    </row>
    <row r="112" customFormat="false" ht="15" hidden="false" customHeight="false" outlineLevel="0" collapsed="false">
      <c r="A112" s="8"/>
      <c r="B112" s="11"/>
      <c r="C112" s="10" t="str">
        <f aca="false">IF(A112="","",LEN(A112)-LEN(SUBSTITUTE(A112,".",""))+1)</f>
        <v/>
      </c>
      <c r="D112" s="11"/>
      <c r="E112" s="11"/>
      <c r="F112" s="11"/>
      <c r="G112" s="10" t="str">
        <f aca="false">IF(A112="","",SUMPRODUCT(--('De-para'!$C$5:$C$304=A112)))</f>
        <v/>
      </c>
      <c r="H112" s="12" t="str">
        <f aca="false">IF(A112="","",IF(SUMPRODUCT(--($A$5:$A$154=A112))&gt;1,"Duplicada",IF(AND(F112="Sim",OR(D112="",E112="")),"Falta natureza ou linha",IF(AND(F112="Não",G112&gt;0),"Sintética usada no de-para",IF(AND(F112="Sim",G112=0),"Sem uso no de-para","OK")))))</f>
        <v/>
      </c>
    </row>
    <row r="113" customFormat="false" ht="15" hidden="false" customHeight="false" outlineLevel="0" collapsed="false">
      <c r="A113" s="8"/>
      <c r="B113" s="11"/>
      <c r="C113" s="10" t="str">
        <f aca="false">IF(A113="","",LEN(A113)-LEN(SUBSTITUTE(A113,".",""))+1)</f>
        <v/>
      </c>
      <c r="D113" s="11"/>
      <c r="E113" s="11"/>
      <c r="F113" s="11"/>
      <c r="G113" s="10" t="str">
        <f aca="false">IF(A113="","",SUMPRODUCT(--('De-para'!$C$5:$C$304=A113)))</f>
        <v/>
      </c>
      <c r="H113" s="12" t="str">
        <f aca="false">IF(A113="","",IF(SUMPRODUCT(--($A$5:$A$154=A113))&gt;1,"Duplicada",IF(AND(F113="Sim",OR(D113="",E113="")),"Falta natureza ou linha",IF(AND(F113="Não",G113&gt;0),"Sintética usada no de-para",IF(AND(F113="Sim",G113=0),"Sem uso no de-para","OK")))))</f>
        <v/>
      </c>
    </row>
    <row r="114" customFormat="false" ht="15" hidden="false" customHeight="false" outlineLevel="0" collapsed="false">
      <c r="A114" s="8"/>
      <c r="B114" s="11"/>
      <c r="C114" s="10" t="str">
        <f aca="false">IF(A114="","",LEN(A114)-LEN(SUBSTITUTE(A114,".",""))+1)</f>
        <v/>
      </c>
      <c r="D114" s="11"/>
      <c r="E114" s="11"/>
      <c r="F114" s="11"/>
      <c r="G114" s="10" t="str">
        <f aca="false">IF(A114="","",SUMPRODUCT(--('De-para'!$C$5:$C$304=A114)))</f>
        <v/>
      </c>
      <c r="H114" s="12" t="str">
        <f aca="false">IF(A114="","",IF(SUMPRODUCT(--($A$5:$A$154=A114))&gt;1,"Duplicada",IF(AND(F114="Sim",OR(D114="",E114="")),"Falta natureza ou linha",IF(AND(F114="Não",G114&gt;0),"Sintética usada no de-para",IF(AND(F114="Sim",G114=0),"Sem uso no de-para","OK")))))</f>
        <v/>
      </c>
    </row>
    <row r="115" customFormat="false" ht="15" hidden="false" customHeight="false" outlineLevel="0" collapsed="false">
      <c r="A115" s="8"/>
      <c r="B115" s="11"/>
      <c r="C115" s="10" t="str">
        <f aca="false">IF(A115="","",LEN(A115)-LEN(SUBSTITUTE(A115,".",""))+1)</f>
        <v/>
      </c>
      <c r="D115" s="11"/>
      <c r="E115" s="11"/>
      <c r="F115" s="11"/>
      <c r="G115" s="10" t="str">
        <f aca="false">IF(A115="","",SUMPRODUCT(--('De-para'!$C$5:$C$304=A115)))</f>
        <v/>
      </c>
      <c r="H115" s="12" t="str">
        <f aca="false">IF(A115="","",IF(SUMPRODUCT(--($A$5:$A$154=A115))&gt;1,"Duplicada",IF(AND(F115="Sim",OR(D115="",E115="")),"Falta natureza ou linha",IF(AND(F115="Não",G115&gt;0),"Sintética usada no de-para",IF(AND(F115="Sim",G115=0),"Sem uso no de-para","OK")))))</f>
        <v/>
      </c>
    </row>
    <row r="116" customFormat="false" ht="15" hidden="false" customHeight="false" outlineLevel="0" collapsed="false">
      <c r="A116" s="8"/>
      <c r="B116" s="11"/>
      <c r="C116" s="10" t="str">
        <f aca="false">IF(A116="","",LEN(A116)-LEN(SUBSTITUTE(A116,".",""))+1)</f>
        <v/>
      </c>
      <c r="D116" s="11"/>
      <c r="E116" s="11"/>
      <c r="F116" s="11"/>
      <c r="G116" s="10" t="str">
        <f aca="false">IF(A116="","",SUMPRODUCT(--('De-para'!$C$5:$C$304=A116)))</f>
        <v/>
      </c>
      <c r="H116" s="12" t="str">
        <f aca="false">IF(A116="","",IF(SUMPRODUCT(--($A$5:$A$154=A116))&gt;1,"Duplicada",IF(AND(F116="Sim",OR(D116="",E116="")),"Falta natureza ou linha",IF(AND(F116="Não",G116&gt;0),"Sintética usada no de-para",IF(AND(F116="Sim",G116=0),"Sem uso no de-para","OK")))))</f>
        <v/>
      </c>
    </row>
    <row r="117" customFormat="false" ht="15" hidden="false" customHeight="false" outlineLevel="0" collapsed="false">
      <c r="A117" s="8"/>
      <c r="B117" s="11"/>
      <c r="C117" s="10" t="str">
        <f aca="false">IF(A117="","",LEN(A117)-LEN(SUBSTITUTE(A117,".",""))+1)</f>
        <v/>
      </c>
      <c r="D117" s="11"/>
      <c r="E117" s="11"/>
      <c r="F117" s="11"/>
      <c r="G117" s="10" t="str">
        <f aca="false">IF(A117="","",SUMPRODUCT(--('De-para'!$C$5:$C$304=A117)))</f>
        <v/>
      </c>
      <c r="H117" s="12" t="str">
        <f aca="false">IF(A117="","",IF(SUMPRODUCT(--($A$5:$A$154=A117))&gt;1,"Duplicada",IF(AND(F117="Sim",OR(D117="",E117="")),"Falta natureza ou linha",IF(AND(F117="Não",G117&gt;0),"Sintética usada no de-para",IF(AND(F117="Sim",G117=0),"Sem uso no de-para","OK")))))</f>
        <v/>
      </c>
    </row>
    <row r="118" customFormat="false" ht="15" hidden="false" customHeight="false" outlineLevel="0" collapsed="false">
      <c r="A118" s="8"/>
      <c r="B118" s="11"/>
      <c r="C118" s="10" t="str">
        <f aca="false">IF(A118="","",LEN(A118)-LEN(SUBSTITUTE(A118,".",""))+1)</f>
        <v/>
      </c>
      <c r="D118" s="11"/>
      <c r="E118" s="11"/>
      <c r="F118" s="11"/>
      <c r="G118" s="10" t="str">
        <f aca="false">IF(A118="","",SUMPRODUCT(--('De-para'!$C$5:$C$304=A118)))</f>
        <v/>
      </c>
      <c r="H118" s="12" t="str">
        <f aca="false">IF(A118="","",IF(SUMPRODUCT(--($A$5:$A$154=A118))&gt;1,"Duplicada",IF(AND(F118="Sim",OR(D118="",E118="")),"Falta natureza ou linha",IF(AND(F118="Não",G118&gt;0),"Sintética usada no de-para",IF(AND(F118="Sim",G118=0),"Sem uso no de-para","OK")))))</f>
        <v/>
      </c>
    </row>
    <row r="119" customFormat="false" ht="15" hidden="false" customHeight="false" outlineLevel="0" collapsed="false">
      <c r="A119" s="8"/>
      <c r="B119" s="11"/>
      <c r="C119" s="10" t="str">
        <f aca="false">IF(A119="","",LEN(A119)-LEN(SUBSTITUTE(A119,".",""))+1)</f>
        <v/>
      </c>
      <c r="D119" s="11"/>
      <c r="E119" s="11"/>
      <c r="F119" s="11"/>
      <c r="G119" s="10" t="str">
        <f aca="false">IF(A119="","",SUMPRODUCT(--('De-para'!$C$5:$C$304=A119)))</f>
        <v/>
      </c>
      <c r="H119" s="12" t="str">
        <f aca="false">IF(A119="","",IF(SUMPRODUCT(--($A$5:$A$154=A119))&gt;1,"Duplicada",IF(AND(F119="Sim",OR(D119="",E119="")),"Falta natureza ou linha",IF(AND(F119="Não",G119&gt;0),"Sintética usada no de-para",IF(AND(F119="Sim",G119=0),"Sem uso no de-para","OK")))))</f>
        <v/>
      </c>
    </row>
    <row r="120" customFormat="false" ht="15" hidden="false" customHeight="false" outlineLevel="0" collapsed="false">
      <c r="A120" s="8"/>
      <c r="B120" s="11"/>
      <c r="C120" s="10" t="str">
        <f aca="false">IF(A120="","",LEN(A120)-LEN(SUBSTITUTE(A120,".",""))+1)</f>
        <v/>
      </c>
      <c r="D120" s="11"/>
      <c r="E120" s="11"/>
      <c r="F120" s="11"/>
      <c r="G120" s="10" t="str">
        <f aca="false">IF(A120="","",SUMPRODUCT(--('De-para'!$C$5:$C$304=A120)))</f>
        <v/>
      </c>
      <c r="H120" s="12" t="str">
        <f aca="false">IF(A120="","",IF(SUMPRODUCT(--($A$5:$A$154=A120))&gt;1,"Duplicada",IF(AND(F120="Sim",OR(D120="",E120="")),"Falta natureza ou linha",IF(AND(F120="Não",G120&gt;0),"Sintética usada no de-para",IF(AND(F120="Sim",G120=0),"Sem uso no de-para","OK")))))</f>
        <v/>
      </c>
    </row>
    <row r="121" customFormat="false" ht="15" hidden="false" customHeight="false" outlineLevel="0" collapsed="false">
      <c r="A121" s="8"/>
      <c r="B121" s="11"/>
      <c r="C121" s="10" t="str">
        <f aca="false">IF(A121="","",LEN(A121)-LEN(SUBSTITUTE(A121,".",""))+1)</f>
        <v/>
      </c>
      <c r="D121" s="11"/>
      <c r="E121" s="11"/>
      <c r="F121" s="11"/>
      <c r="G121" s="10" t="str">
        <f aca="false">IF(A121="","",SUMPRODUCT(--('De-para'!$C$5:$C$304=A121)))</f>
        <v/>
      </c>
      <c r="H121" s="12" t="str">
        <f aca="false">IF(A121="","",IF(SUMPRODUCT(--($A$5:$A$154=A121))&gt;1,"Duplicada",IF(AND(F121="Sim",OR(D121="",E121="")),"Falta natureza ou linha",IF(AND(F121="Não",G121&gt;0),"Sintética usada no de-para",IF(AND(F121="Sim",G121=0),"Sem uso no de-para","OK")))))</f>
        <v/>
      </c>
    </row>
    <row r="122" customFormat="false" ht="15" hidden="false" customHeight="false" outlineLevel="0" collapsed="false">
      <c r="A122" s="8"/>
      <c r="B122" s="11"/>
      <c r="C122" s="10" t="str">
        <f aca="false">IF(A122="","",LEN(A122)-LEN(SUBSTITUTE(A122,".",""))+1)</f>
        <v/>
      </c>
      <c r="D122" s="11"/>
      <c r="E122" s="11"/>
      <c r="F122" s="11"/>
      <c r="G122" s="10" t="str">
        <f aca="false">IF(A122="","",SUMPRODUCT(--('De-para'!$C$5:$C$304=A122)))</f>
        <v/>
      </c>
      <c r="H122" s="12" t="str">
        <f aca="false">IF(A122="","",IF(SUMPRODUCT(--($A$5:$A$154=A122))&gt;1,"Duplicada",IF(AND(F122="Sim",OR(D122="",E122="")),"Falta natureza ou linha",IF(AND(F122="Não",G122&gt;0),"Sintética usada no de-para",IF(AND(F122="Sim",G122=0),"Sem uso no de-para","OK")))))</f>
        <v/>
      </c>
    </row>
    <row r="123" customFormat="false" ht="15" hidden="false" customHeight="false" outlineLevel="0" collapsed="false">
      <c r="A123" s="8"/>
      <c r="B123" s="11"/>
      <c r="C123" s="10" t="str">
        <f aca="false">IF(A123="","",LEN(A123)-LEN(SUBSTITUTE(A123,".",""))+1)</f>
        <v/>
      </c>
      <c r="D123" s="11"/>
      <c r="E123" s="11"/>
      <c r="F123" s="11"/>
      <c r="G123" s="10" t="str">
        <f aca="false">IF(A123="","",SUMPRODUCT(--('De-para'!$C$5:$C$304=A123)))</f>
        <v/>
      </c>
      <c r="H123" s="12" t="str">
        <f aca="false">IF(A123="","",IF(SUMPRODUCT(--($A$5:$A$154=A123))&gt;1,"Duplicada",IF(AND(F123="Sim",OR(D123="",E123="")),"Falta natureza ou linha",IF(AND(F123="Não",G123&gt;0),"Sintética usada no de-para",IF(AND(F123="Sim",G123=0),"Sem uso no de-para","OK")))))</f>
        <v/>
      </c>
    </row>
    <row r="124" customFormat="false" ht="15" hidden="false" customHeight="false" outlineLevel="0" collapsed="false">
      <c r="A124" s="8"/>
      <c r="B124" s="11"/>
      <c r="C124" s="10" t="str">
        <f aca="false">IF(A124="","",LEN(A124)-LEN(SUBSTITUTE(A124,".",""))+1)</f>
        <v/>
      </c>
      <c r="D124" s="11"/>
      <c r="E124" s="11"/>
      <c r="F124" s="11"/>
      <c r="G124" s="10" t="str">
        <f aca="false">IF(A124="","",SUMPRODUCT(--('De-para'!$C$5:$C$304=A124)))</f>
        <v/>
      </c>
      <c r="H124" s="12" t="str">
        <f aca="false">IF(A124="","",IF(SUMPRODUCT(--($A$5:$A$154=A124))&gt;1,"Duplicada",IF(AND(F124="Sim",OR(D124="",E124="")),"Falta natureza ou linha",IF(AND(F124="Não",G124&gt;0),"Sintética usada no de-para",IF(AND(F124="Sim",G124=0),"Sem uso no de-para","OK")))))</f>
        <v/>
      </c>
    </row>
    <row r="125" customFormat="false" ht="15" hidden="false" customHeight="false" outlineLevel="0" collapsed="false">
      <c r="A125" s="8"/>
      <c r="B125" s="11"/>
      <c r="C125" s="10" t="str">
        <f aca="false">IF(A125="","",LEN(A125)-LEN(SUBSTITUTE(A125,".",""))+1)</f>
        <v/>
      </c>
      <c r="D125" s="11"/>
      <c r="E125" s="11"/>
      <c r="F125" s="11"/>
      <c r="G125" s="10" t="str">
        <f aca="false">IF(A125="","",SUMPRODUCT(--('De-para'!$C$5:$C$304=A125)))</f>
        <v/>
      </c>
      <c r="H125" s="12" t="str">
        <f aca="false">IF(A125="","",IF(SUMPRODUCT(--($A$5:$A$154=A125))&gt;1,"Duplicada",IF(AND(F125="Sim",OR(D125="",E125="")),"Falta natureza ou linha",IF(AND(F125="Não",G125&gt;0),"Sintética usada no de-para",IF(AND(F125="Sim",G125=0),"Sem uso no de-para","OK")))))</f>
        <v/>
      </c>
    </row>
    <row r="126" customFormat="false" ht="15" hidden="false" customHeight="false" outlineLevel="0" collapsed="false">
      <c r="A126" s="8"/>
      <c r="B126" s="11"/>
      <c r="C126" s="10" t="str">
        <f aca="false">IF(A126="","",LEN(A126)-LEN(SUBSTITUTE(A126,".",""))+1)</f>
        <v/>
      </c>
      <c r="D126" s="11"/>
      <c r="E126" s="11"/>
      <c r="F126" s="11"/>
      <c r="G126" s="10" t="str">
        <f aca="false">IF(A126="","",SUMPRODUCT(--('De-para'!$C$5:$C$304=A126)))</f>
        <v/>
      </c>
      <c r="H126" s="12" t="str">
        <f aca="false">IF(A126="","",IF(SUMPRODUCT(--($A$5:$A$154=A126))&gt;1,"Duplicada",IF(AND(F126="Sim",OR(D126="",E126="")),"Falta natureza ou linha",IF(AND(F126="Não",G126&gt;0),"Sintética usada no de-para",IF(AND(F126="Sim",G126=0),"Sem uso no de-para","OK")))))</f>
        <v/>
      </c>
    </row>
    <row r="127" customFormat="false" ht="15" hidden="false" customHeight="false" outlineLevel="0" collapsed="false">
      <c r="A127" s="8"/>
      <c r="B127" s="11"/>
      <c r="C127" s="10" t="str">
        <f aca="false">IF(A127="","",LEN(A127)-LEN(SUBSTITUTE(A127,".",""))+1)</f>
        <v/>
      </c>
      <c r="D127" s="11"/>
      <c r="E127" s="11"/>
      <c r="F127" s="11"/>
      <c r="G127" s="10" t="str">
        <f aca="false">IF(A127="","",SUMPRODUCT(--('De-para'!$C$5:$C$304=A127)))</f>
        <v/>
      </c>
      <c r="H127" s="12" t="str">
        <f aca="false">IF(A127="","",IF(SUMPRODUCT(--($A$5:$A$154=A127))&gt;1,"Duplicada",IF(AND(F127="Sim",OR(D127="",E127="")),"Falta natureza ou linha",IF(AND(F127="Não",G127&gt;0),"Sintética usada no de-para",IF(AND(F127="Sim",G127=0),"Sem uso no de-para","OK")))))</f>
        <v/>
      </c>
    </row>
    <row r="128" customFormat="false" ht="15" hidden="false" customHeight="false" outlineLevel="0" collapsed="false">
      <c r="A128" s="8"/>
      <c r="B128" s="11"/>
      <c r="C128" s="10" t="str">
        <f aca="false">IF(A128="","",LEN(A128)-LEN(SUBSTITUTE(A128,".",""))+1)</f>
        <v/>
      </c>
      <c r="D128" s="11"/>
      <c r="E128" s="11"/>
      <c r="F128" s="11"/>
      <c r="G128" s="10" t="str">
        <f aca="false">IF(A128="","",SUMPRODUCT(--('De-para'!$C$5:$C$304=A128)))</f>
        <v/>
      </c>
      <c r="H128" s="12" t="str">
        <f aca="false">IF(A128="","",IF(SUMPRODUCT(--($A$5:$A$154=A128))&gt;1,"Duplicada",IF(AND(F128="Sim",OR(D128="",E128="")),"Falta natureza ou linha",IF(AND(F128="Não",G128&gt;0),"Sintética usada no de-para",IF(AND(F128="Sim",G128=0),"Sem uso no de-para","OK")))))</f>
        <v/>
      </c>
    </row>
    <row r="129" customFormat="false" ht="15" hidden="false" customHeight="false" outlineLevel="0" collapsed="false">
      <c r="A129" s="8"/>
      <c r="B129" s="11"/>
      <c r="C129" s="10" t="str">
        <f aca="false">IF(A129="","",LEN(A129)-LEN(SUBSTITUTE(A129,".",""))+1)</f>
        <v/>
      </c>
      <c r="D129" s="11"/>
      <c r="E129" s="11"/>
      <c r="F129" s="11"/>
      <c r="G129" s="10" t="str">
        <f aca="false">IF(A129="","",SUMPRODUCT(--('De-para'!$C$5:$C$304=A129)))</f>
        <v/>
      </c>
      <c r="H129" s="12" t="str">
        <f aca="false">IF(A129="","",IF(SUMPRODUCT(--($A$5:$A$154=A129))&gt;1,"Duplicada",IF(AND(F129="Sim",OR(D129="",E129="")),"Falta natureza ou linha",IF(AND(F129="Não",G129&gt;0),"Sintética usada no de-para",IF(AND(F129="Sim",G129=0),"Sem uso no de-para","OK")))))</f>
        <v/>
      </c>
    </row>
    <row r="130" customFormat="false" ht="15" hidden="false" customHeight="false" outlineLevel="0" collapsed="false">
      <c r="A130" s="8"/>
      <c r="B130" s="11"/>
      <c r="C130" s="10" t="str">
        <f aca="false">IF(A130="","",LEN(A130)-LEN(SUBSTITUTE(A130,".",""))+1)</f>
        <v/>
      </c>
      <c r="D130" s="11"/>
      <c r="E130" s="11"/>
      <c r="F130" s="11"/>
      <c r="G130" s="10" t="str">
        <f aca="false">IF(A130="","",SUMPRODUCT(--('De-para'!$C$5:$C$304=A130)))</f>
        <v/>
      </c>
      <c r="H130" s="12" t="str">
        <f aca="false">IF(A130="","",IF(SUMPRODUCT(--($A$5:$A$154=A130))&gt;1,"Duplicada",IF(AND(F130="Sim",OR(D130="",E130="")),"Falta natureza ou linha",IF(AND(F130="Não",G130&gt;0),"Sintética usada no de-para",IF(AND(F130="Sim",G130=0),"Sem uso no de-para","OK")))))</f>
        <v/>
      </c>
    </row>
    <row r="131" customFormat="false" ht="15" hidden="false" customHeight="false" outlineLevel="0" collapsed="false">
      <c r="A131" s="8"/>
      <c r="B131" s="11"/>
      <c r="C131" s="10" t="str">
        <f aca="false">IF(A131="","",LEN(A131)-LEN(SUBSTITUTE(A131,".",""))+1)</f>
        <v/>
      </c>
      <c r="D131" s="11"/>
      <c r="E131" s="11"/>
      <c r="F131" s="11"/>
      <c r="G131" s="10" t="str">
        <f aca="false">IF(A131="","",SUMPRODUCT(--('De-para'!$C$5:$C$304=A131)))</f>
        <v/>
      </c>
      <c r="H131" s="12" t="str">
        <f aca="false">IF(A131="","",IF(SUMPRODUCT(--($A$5:$A$154=A131))&gt;1,"Duplicada",IF(AND(F131="Sim",OR(D131="",E131="")),"Falta natureza ou linha",IF(AND(F131="Não",G131&gt;0),"Sintética usada no de-para",IF(AND(F131="Sim",G131=0),"Sem uso no de-para","OK")))))</f>
        <v/>
      </c>
    </row>
    <row r="132" customFormat="false" ht="15" hidden="false" customHeight="false" outlineLevel="0" collapsed="false">
      <c r="A132" s="8"/>
      <c r="B132" s="11"/>
      <c r="C132" s="10" t="str">
        <f aca="false">IF(A132="","",LEN(A132)-LEN(SUBSTITUTE(A132,".",""))+1)</f>
        <v/>
      </c>
      <c r="D132" s="11"/>
      <c r="E132" s="11"/>
      <c r="F132" s="11"/>
      <c r="G132" s="10" t="str">
        <f aca="false">IF(A132="","",SUMPRODUCT(--('De-para'!$C$5:$C$304=A132)))</f>
        <v/>
      </c>
      <c r="H132" s="12" t="str">
        <f aca="false">IF(A132="","",IF(SUMPRODUCT(--($A$5:$A$154=A132))&gt;1,"Duplicada",IF(AND(F132="Sim",OR(D132="",E132="")),"Falta natureza ou linha",IF(AND(F132="Não",G132&gt;0),"Sintética usada no de-para",IF(AND(F132="Sim",G132=0),"Sem uso no de-para","OK")))))</f>
        <v/>
      </c>
    </row>
    <row r="133" customFormat="false" ht="15" hidden="false" customHeight="false" outlineLevel="0" collapsed="false">
      <c r="A133" s="8"/>
      <c r="B133" s="11"/>
      <c r="C133" s="10" t="str">
        <f aca="false">IF(A133="","",LEN(A133)-LEN(SUBSTITUTE(A133,".",""))+1)</f>
        <v/>
      </c>
      <c r="D133" s="11"/>
      <c r="E133" s="11"/>
      <c r="F133" s="11"/>
      <c r="G133" s="10" t="str">
        <f aca="false">IF(A133="","",SUMPRODUCT(--('De-para'!$C$5:$C$304=A133)))</f>
        <v/>
      </c>
      <c r="H133" s="12" t="str">
        <f aca="false">IF(A133="","",IF(SUMPRODUCT(--($A$5:$A$154=A133))&gt;1,"Duplicada",IF(AND(F133="Sim",OR(D133="",E133="")),"Falta natureza ou linha",IF(AND(F133="Não",G133&gt;0),"Sintética usada no de-para",IF(AND(F133="Sim",G133=0),"Sem uso no de-para","OK")))))</f>
        <v/>
      </c>
    </row>
    <row r="134" customFormat="false" ht="15" hidden="false" customHeight="false" outlineLevel="0" collapsed="false">
      <c r="A134" s="8"/>
      <c r="B134" s="11"/>
      <c r="C134" s="10" t="str">
        <f aca="false">IF(A134="","",LEN(A134)-LEN(SUBSTITUTE(A134,".",""))+1)</f>
        <v/>
      </c>
      <c r="D134" s="11"/>
      <c r="E134" s="11"/>
      <c r="F134" s="11"/>
      <c r="G134" s="10" t="str">
        <f aca="false">IF(A134="","",SUMPRODUCT(--('De-para'!$C$5:$C$304=A134)))</f>
        <v/>
      </c>
      <c r="H134" s="12" t="str">
        <f aca="false">IF(A134="","",IF(SUMPRODUCT(--($A$5:$A$154=A134))&gt;1,"Duplicada",IF(AND(F134="Sim",OR(D134="",E134="")),"Falta natureza ou linha",IF(AND(F134="Não",G134&gt;0),"Sintética usada no de-para",IF(AND(F134="Sim",G134=0),"Sem uso no de-para","OK")))))</f>
        <v/>
      </c>
    </row>
    <row r="135" customFormat="false" ht="15" hidden="false" customHeight="false" outlineLevel="0" collapsed="false">
      <c r="A135" s="8"/>
      <c r="B135" s="11"/>
      <c r="C135" s="10" t="str">
        <f aca="false">IF(A135="","",LEN(A135)-LEN(SUBSTITUTE(A135,".",""))+1)</f>
        <v/>
      </c>
      <c r="D135" s="11"/>
      <c r="E135" s="11"/>
      <c r="F135" s="11"/>
      <c r="G135" s="10" t="str">
        <f aca="false">IF(A135="","",SUMPRODUCT(--('De-para'!$C$5:$C$304=A135)))</f>
        <v/>
      </c>
      <c r="H135" s="12" t="str">
        <f aca="false">IF(A135="","",IF(SUMPRODUCT(--($A$5:$A$154=A135))&gt;1,"Duplicada",IF(AND(F135="Sim",OR(D135="",E135="")),"Falta natureza ou linha",IF(AND(F135="Não",G135&gt;0),"Sintética usada no de-para",IF(AND(F135="Sim",G135=0),"Sem uso no de-para","OK")))))</f>
        <v/>
      </c>
    </row>
    <row r="136" customFormat="false" ht="15" hidden="false" customHeight="false" outlineLevel="0" collapsed="false">
      <c r="A136" s="8"/>
      <c r="B136" s="11"/>
      <c r="C136" s="10" t="str">
        <f aca="false">IF(A136="","",LEN(A136)-LEN(SUBSTITUTE(A136,".",""))+1)</f>
        <v/>
      </c>
      <c r="D136" s="11"/>
      <c r="E136" s="11"/>
      <c r="F136" s="11"/>
      <c r="G136" s="10" t="str">
        <f aca="false">IF(A136="","",SUMPRODUCT(--('De-para'!$C$5:$C$304=A136)))</f>
        <v/>
      </c>
      <c r="H136" s="12" t="str">
        <f aca="false">IF(A136="","",IF(SUMPRODUCT(--($A$5:$A$154=A136))&gt;1,"Duplicada",IF(AND(F136="Sim",OR(D136="",E136="")),"Falta natureza ou linha",IF(AND(F136="Não",G136&gt;0),"Sintética usada no de-para",IF(AND(F136="Sim",G136=0),"Sem uso no de-para","OK")))))</f>
        <v/>
      </c>
    </row>
    <row r="137" customFormat="false" ht="15" hidden="false" customHeight="false" outlineLevel="0" collapsed="false">
      <c r="A137" s="8"/>
      <c r="B137" s="11"/>
      <c r="C137" s="10" t="str">
        <f aca="false">IF(A137="","",LEN(A137)-LEN(SUBSTITUTE(A137,".",""))+1)</f>
        <v/>
      </c>
      <c r="D137" s="11"/>
      <c r="E137" s="11"/>
      <c r="F137" s="11"/>
      <c r="G137" s="10" t="str">
        <f aca="false">IF(A137="","",SUMPRODUCT(--('De-para'!$C$5:$C$304=A137)))</f>
        <v/>
      </c>
      <c r="H137" s="12" t="str">
        <f aca="false">IF(A137="","",IF(SUMPRODUCT(--($A$5:$A$154=A137))&gt;1,"Duplicada",IF(AND(F137="Sim",OR(D137="",E137="")),"Falta natureza ou linha",IF(AND(F137="Não",G137&gt;0),"Sintética usada no de-para",IF(AND(F137="Sim",G137=0),"Sem uso no de-para","OK")))))</f>
        <v/>
      </c>
    </row>
    <row r="138" customFormat="false" ht="15" hidden="false" customHeight="false" outlineLevel="0" collapsed="false">
      <c r="A138" s="8"/>
      <c r="B138" s="11"/>
      <c r="C138" s="10" t="str">
        <f aca="false">IF(A138="","",LEN(A138)-LEN(SUBSTITUTE(A138,".",""))+1)</f>
        <v/>
      </c>
      <c r="D138" s="11"/>
      <c r="E138" s="11"/>
      <c r="F138" s="11"/>
      <c r="G138" s="10" t="str">
        <f aca="false">IF(A138="","",SUMPRODUCT(--('De-para'!$C$5:$C$304=A138)))</f>
        <v/>
      </c>
      <c r="H138" s="12" t="str">
        <f aca="false">IF(A138="","",IF(SUMPRODUCT(--($A$5:$A$154=A138))&gt;1,"Duplicada",IF(AND(F138="Sim",OR(D138="",E138="")),"Falta natureza ou linha",IF(AND(F138="Não",G138&gt;0),"Sintética usada no de-para",IF(AND(F138="Sim",G138=0),"Sem uso no de-para","OK")))))</f>
        <v/>
      </c>
    </row>
    <row r="139" customFormat="false" ht="15" hidden="false" customHeight="false" outlineLevel="0" collapsed="false">
      <c r="A139" s="8"/>
      <c r="B139" s="11"/>
      <c r="C139" s="10" t="str">
        <f aca="false">IF(A139="","",LEN(A139)-LEN(SUBSTITUTE(A139,".",""))+1)</f>
        <v/>
      </c>
      <c r="D139" s="11"/>
      <c r="E139" s="11"/>
      <c r="F139" s="11"/>
      <c r="G139" s="10" t="str">
        <f aca="false">IF(A139="","",SUMPRODUCT(--('De-para'!$C$5:$C$304=A139)))</f>
        <v/>
      </c>
      <c r="H139" s="12" t="str">
        <f aca="false">IF(A139="","",IF(SUMPRODUCT(--($A$5:$A$154=A139))&gt;1,"Duplicada",IF(AND(F139="Sim",OR(D139="",E139="")),"Falta natureza ou linha",IF(AND(F139="Não",G139&gt;0),"Sintética usada no de-para",IF(AND(F139="Sim",G139=0),"Sem uso no de-para","OK")))))</f>
        <v/>
      </c>
    </row>
    <row r="140" customFormat="false" ht="15" hidden="false" customHeight="false" outlineLevel="0" collapsed="false">
      <c r="A140" s="8"/>
      <c r="B140" s="11"/>
      <c r="C140" s="10" t="str">
        <f aca="false">IF(A140="","",LEN(A140)-LEN(SUBSTITUTE(A140,".",""))+1)</f>
        <v/>
      </c>
      <c r="D140" s="11"/>
      <c r="E140" s="11"/>
      <c r="F140" s="11"/>
      <c r="G140" s="10" t="str">
        <f aca="false">IF(A140="","",SUMPRODUCT(--('De-para'!$C$5:$C$304=A140)))</f>
        <v/>
      </c>
      <c r="H140" s="12" t="str">
        <f aca="false">IF(A140="","",IF(SUMPRODUCT(--($A$5:$A$154=A140))&gt;1,"Duplicada",IF(AND(F140="Sim",OR(D140="",E140="")),"Falta natureza ou linha",IF(AND(F140="Não",G140&gt;0),"Sintética usada no de-para",IF(AND(F140="Sim",G140=0),"Sem uso no de-para","OK")))))</f>
        <v/>
      </c>
    </row>
    <row r="141" customFormat="false" ht="15" hidden="false" customHeight="false" outlineLevel="0" collapsed="false">
      <c r="A141" s="8"/>
      <c r="B141" s="11"/>
      <c r="C141" s="10" t="str">
        <f aca="false">IF(A141="","",LEN(A141)-LEN(SUBSTITUTE(A141,".",""))+1)</f>
        <v/>
      </c>
      <c r="D141" s="11"/>
      <c r="E141" s="11"/>
      <c r="F141" s="11"/>
      <c r="G141" s="10" t="str">
        <f aca="false">IF(A141="","",SUMPRODUCT(--('De-para'!$C$5:$C$304=A141)))</f>
        <v/>
      </c>
      <c r="H141" s="12" t="str">
        <f aca="false">IF(A141="","",IF(SUMPRODUCT(--($A$5:$A$154=A141))&gt;1,"Duplicada",IF(AND(F141="Sim",OR(D141="",E141="")),"Falta natureza ou linha",IF(AND(F141="Não",G141&gt;0),"Sintética usada no de-para",IF(AND(F141="Sim",G141=0),"Sem uso no de-para","OK")))))</f>
        <v/>
      </c>
    </row>
    <row r="142" customFormat="false" ht="15" hidden="false" customHeight="false" outlineLevel="0" collapsed="false">
      <c r="A142" s="8"/>
      <c r="B142" s="11"/>
      <c r="C142" s="10" t="str">
        <f aca="false">IF(A142="","",LEN(A142)-LEN(SUBSTITUTE(A142,".",""))+1)</f>
        <v/>
      </c>
      <c r="D142" s="11"/>
      <c r="E142" s="11"/>
      <c r="F142" s="11"/>
      <c r="G142" s="10" t="str">
        <f aca="false">IF(A142="","",SUMPRODUCT(--('De-para'!$C$5:$C$304=A142)))</f>
        <v/>
      </c>
      <c r="H142" s="12" t="str">
        <f aca="false">IF(A142="","",IF(SUMPRODUCT(--($A$5:$A$154=A142))&gt;1,"Duplicada",IF(AND(F142="Sim",OR(D142="",E142="")),"Falta natureza ou linha",IF(AND(F142="Não",G142&gt;0),"Sintética usada no de-para",IF(AND(F142="Sim",G142=0),"Sem uso no de-para","OK")))))</f>
        <v/>
      </c>
    </row>
    <row r="143" customFormat="false" ht="15" hidden="false" customHeight="false" outlineLevel="0" collapsed="false">
      <c r="A143" s="8"/>
      <c r="B143" s="11"/>
      <c r="C143" s="10" t="str">
        <f aca="false">IF(A143="","",LEN(A143)-LEN(SUBSTITUTE(A143,".",""))+1)</f>
        <v/>
      </c>
      <c r="D143" s="11"/>
      <c r="E143" s="11"/>
      <c r="F143" s="11"/>
      <c r="G143" s="10" t="str">
        <f aca="false">IF(A143="","",SUMPRODUCT(--('De-para'!$C$5:$C$304=A143)))</f>
        <v/>
      </c>
      <c r="H143" s="12" t="str">
        <f aca="false">IF(A143="","",IF(SUMPRODUCT(--($A$5:$A$154=A143))&gt;1,"Duplicada",IF(AND(F143="Sim",OR(D143="",E143="")),"Falta natureza ou linha",IF(AND(F143="Não",G143&gt;0),"Sintética usada no de-para",IF(AND(F143="Sim",G143=0),"Sem uso no de-para","OK")))))</f>
        <v/>
      </c>
    </row>
    <row r="144" customFormat="false" ht="15" hidden="false" customHeight="false" outlineLevel="0" collapsed="false">
      <c r="A144" s="8"/>
      <c r="B144" s="11"/>
      <c r="C144" s="10" t="str">
        <f aca="false">IF(A144="","",LEN(A144)-LEN(SUBSTITUTE(A144,".",""))+1)</f>
        <v/>
      </c>
      <c r="D144" s="11"/>
      <c r="E144" s="11"/>
      <c r="F144" s="11"/>
      <c r="G144" s="10" t="str">
        <f aca="false">IF(A144="","",SUMPRODUCT(--('De-para'!$C$5:$C$304=A144)))</f>
        <v/>
      </c>
      <c r="H144" s="12" t="str">
        <f aca="false">IF(A144="","",IF(SUMPRODUCT(--($A$5:$A$154=A144))&gt;1,"Duplicada",IF(AND(F144="Sim",OR(D144="",E144="")),"Falta natureza ou linha",IF(AND(F144="Não",G144&gt;0),"Sintética usada no de-para",IF(AND(F144="Sim",G144=0),"Sem uso no de-para","OK")))))</f>
        <v/>
      </c>
    </row>
    <row r="145" customFormat="false" ht="15" hidden="false" customHeight="false" outlineLevel="0" collapsed="false">
      <c r="A145" s="8"/>
      <c r="B145" s="11"/>
      <c r="C145" s="10" t="str">
        <f aca="false">IF(A145="","",LEN(A145)-LEN(SUBSTITUTE(A145,".",""))+1)</f>
        <v/>
      </c>
      <c r="D145" s="11"/>
      <c r="E145" s="11"/>
      <c r="F145" s="11"/>
      <c r="G145" s="10" t="str">
        <f aca="false">IF(A145="","",SUMPRODUCT(--('De-para'!$C$5:$C$304=A145)))</f>
        <v/>
      </c>
      <c r="H145" s="12" t="str">
        <f aca="false">IF(A145="","",IF(SUMPRODUCT(--($A$5:$A$154=A145))&gt;1,"Duplicada",IF(AND(F145="Sim",OR(D145="",E145="")),"Falta natureza ou linha",IF(AND(F145="Não",G145&gt;0),"Sintética usada no de-para",IF(AND(F145="Sim",G145=0),"Sem uso no de-para","OK")))))</f>
        <v/>
      </c>
    </row>
    <row r="146" customFormat="false" ht="15" hidden="false" customHeight="false" outlineLevel="0" collapsed="false">
      <c r="A146" s="8"/>
      <c r="B146" s="11"/>
      <c r="C146" s="10" t="str">
        <f aca="false">IF(A146="","",LEN(A146)-LEN(SUBSTITUTE(A146,".",""))+1)</f>
        <v/>
      </c>
      <c r="D146" s="11"/>
      <c r="E146" s="11"/>
      <c r="F146" s="11"/>
      <c r="G146" s="10" t="str">
        <f aca="false">IF(A146="","",SUMPRODUCT(--('De-para'!$C$5:$C$304=A146)))</f>
        <v/>
      </c>
      <c r="H146" s="12" t="str">
        <f aca="false">IF(A146="","",IF(SUMPRODUCT(--($A$5:$A$154=A146))&gt;1,"Duplicada",IF(AND(F146="Sim",OR(D146="",E146="")),"Falta natureza ou linha",IF(AND(F146="Não",G146&gt;0),"Sintética usada no de-para",IF(AND(F146="Sim",G146=0),"Sem uso no de-para","OK")))))</f>
        <v/>
      </c>
    </row>
    <row r="147" customFormat="false" ht="15" hidden="false" customHeight="false" outlineLevel="0" collapsed="false">
      <c r="A147" s="8"/>
      <c r="B147" s="11"/>
      <c r="C147" s="10" t="str">
        <f aca="false">IF(A147="","",LEN(A147)-LEN(SUBSTITUTE(A147,".",""))+1)</f>
        <v/>
      </c>
      <c r="D147" s="11"/>
      <c r="E147" s="11"/>
      <c r="F147" s="11"/>
      <c r="G147" s="10" t="str">
        <f aca="false">IF(A147="","",SUMPRODUCT(--('De-para'!$C$5:$C$304=A147)))</f>
        <v/>
      </c>
      <c r="H147" s="12" t="str">
        <f aca="false">IF(A147="","",IF(SUMPRODUCT(--($A$5:$A$154=A147))&gt;1,"Duplicada",IF(AND(F147="Sim",OR(D147="",E147="")),"Falta natureza ou linha",IF(AND(F147="Não",G147&gt;0),"Sintética usada no de-para",IF(AND(F147="Sim",G147=0),"Sem uso no de-para","OK")))))</f>
        <v/>
      </c>
    </row>
    <row r="148" customFormat="false" ht="15" hidden="false" customHeight="false" outlineLevel="0" collapsed="false">
      <c r="A148" s="8"/>
      <c r="B148" s="11"/>
      <c r="C148" s="10" t="str">
        <f aca="false">IF(A148="","",LEN(A148)-LEN(SUBSTITUTE(A148,".",""))+1)</f>
        <v/>
      </c>
      <c r="D148" s="11"/>
      <c r="E148" s="11"/>
      <c r="F148" s="11"/>
      <c r="G148" s="10" t="str">
        <f aca="false">IF(A148="","",SUMPRODUCT(--('De-para'!$C$5:$C$304=A148)))</f>
        <v/>
      </c>
      <c r="H148" s="12" t="str">
        <f aca="false">IF(A148="","",IF(SUMPRODUCT(--($A$5:$A$154=A148))&gt;1,"Duplicada",IF(AND(F148="Sim",OR(D148="",E148="")),"Falta natureza ou linha",IF(AND(F148="Não",G148&gt;0),"Sintética usada no de-para",IF(AND(F148="Sim",G148=0),"Sem uso no de-para","OK")))))</f>
        <v/>
      </c>
    </row>
    <row r="149" customFormat="false" ht="15" hidden="false" customHeight="false" outlineLevel="0" collapsed="false">
      <c r="A149" s="8"/>
      <c r="B149" s="11"/>
      <c r="C149" s="10" t="str">
        <f aca="false">IF(A149="","",LEN(A149)-LEN(SUBSTITUTE(A149,".",""))+1)</f>
        <v/>
      </c>
      <c r="D149" s="11"/>
      <c r="E149" s="11"/>
      <c r="F149" s="11"/>
      <c r="G149" s="10" t="str">
        <f aca="false">IF(A149="","",SUMPRODUCT(--('De-para'!$C$5:$C$304=A149)))</f>
        <v/>
      </c>
      <c r="H149" s="12" t="str">
        <f aca="false">IF(A149="","",IF(SUMPRODUCT(--($A$5:$A$154=A149))&gt;1,"Duplicada",IF(AND(F149="Sim",OR(D149="",E149="")),"Falta natureza ou linha",IF(AND(F149="Não",G149&gt;0),"Sintética usada no de-para",IF(AND(F149="Sim",G149=0),"Sem uso no de-para","OK")))))</f>
        <v/>
      </c>
    </row>
    <row r="150" customFormat="false" ht="15" hidden="false" customHeight="false" outlineLevel="0" collapsed="false">
      <c r="A150" s="8"/>
      <c r="B150" s="11"/>
      <c r="C150" s="10" t="str">
        <f aca="false">IF(A150="","",LEN(A150)-LEN(SUBSTITUTE(A150,".",""))+1)</f>
        <v/>
      </c>
      <c r="D150" s="11"/>
      <c r="E150" s="11"/>
      <c r="F150" s="11"/>
      <c r="G150" s="10" t="str">
        <f aca="false">IF(A150="","",SUMPRODUCT(--('De-para'!$C$5:$C$304=A150)))</f>
        <v/>
      </c>
      <c r="H150" s="12" t="str">
        <f aca="false">IF(A150="","",IF(SUMPRODUCT(--($A$5:$A$154=A150))&gt;1,"Duplicada",IF(AND(F150="Sim",OR(D150="",E150="")),"Falta natureza ou linha",IF(AND(F150="Não",G150&gt;0),"Sintética usada no de-para",IF(AND(F150="Sim",G150=0),"Sem uso no de-para","OK")))))</f>
        <v/>
      </c>
    </row>
    <row r="151" customFormat="false" ht="15" hidden="false" customHeight="false" outlineLevel="0" collapsed="false">
      <c r="A151" s="8"/>
      <c r="B151" s="11"/>
      <c r="C151" s="10" t="str">
        <f aca="false">IF(A151="","",LEN(A151)-LEN(SUBSTITUTE(A151,".",""))+1)</f>
        <v/>
      </c>
      <c r="D151" s="11"/>
      <c r="E151" s="11"/>
      <c r="F151" s="11"/>
      <c r="G151" s="10" t="str">
        <f aca="false">IF(A151="","",SUMPRODUCT(--('De-para'!$C$5:$C$304=A151)))</f>
        <v/>
      </c>
      <c r="H151" s="12" t="str">
        <f aca="false">IF(A151="","",IF(SUMPRODUCT(--($A$5:$A$154=A151))&gt;1,"Duplicada",IF(AND(F151="Sim",OR(D151="",E151="")),"Falta natureza ou linha",IF(AND(F151="Não",G151&gt;0),"Sintética usada no de-para",IF(AND(F151="Sim",G151=0),"Sem uso no de-para","OK")))))</f>
        <v/>
      </c>
    </row>
    <row r="152" customFormat="false" ht="15" hidden="false" customHeight="false" outlineLevel="0" collapsed="false">
      <c r="A152" s="8"/>
      <c r="B152" s="11"/>
      <c r="C152" s="10" t="str">
        <f aca="false">IF(A152="","",LEN(A152)-LEN(SUBSTITUTE(A152,".",""))+1)</f>
        <v/>
      </c>
      <c r="D152" s="11"/>
      <c r="E152" s="11"/>
      <c r="F152" s="11"/>
      <c r="G152" s="10" t="str">
        <f aca="false">IF(A152="","",SUMPRODUCT(--('De-para'!$C$5:$C$304=A152)))</f>
        <v/>
      </c>
      <c r="H152" s="12" t="str">
        <f aca="false">IF(A152="","",IF(SUMPRODUCT(--($A$5:$A$154=A152))&gt;1,"Duplicada",IF(AND(F152="Sim",OR(D152="",E152="")),"Falta natureza ou linha",IF(AND(F152="Não",G152&gt;0),"Sintética usada no de-para",IF(AND(F152="Sim",G152=0),"Sem uso no de-para","OK")))))</f>
        <v/>
      </c>
    </row>
    <row r="153" customFormat="false" ht="15" hidden="false" customHeight="false" outlineLevel="0" collapsed="false">
      <c r="A153" s="8"/>
      <c r="B153" s="11"/>
      <c r="C153" s="10" t="str">
        <f aca="false">IF(A153="","",LEN(A153)-LEN(SUBSTITUTE(A153,".",""))+1)</f>
        <v/>
      </c>
      <c r="D153" s="11"/>
      <c r="E153" s="11"/>
      <c r="F153" s="11"/>
      <c r="G153" s="10" t="str">
        <f aca="false">IF(A153="","",SUMPRODUCT(--('De-para'!$C$5:$C$304=A153)))</f>
        <v/>
      </c>
      <c r="H153" s="12" t="str">
        <f aca="false">IF(A153="","",IF(SUMPRODUCT(--($A$5:$A$154=A153))&gt;1,"Duplicada",IF(AND(F153="Sim",OR(D153="",E153="")),"Falta natureza ou linha",IF(AND(F153="Não",G153&gt;0),"Sintética usada no de-para",IF(AND(F153="Sim",G153=0),"Sem uso no de-para","OK")))))</f>
        <v/>
      </c>
    </row>
    <row r="154" customFormat="false" ht="15" hidden="false" customHeight="false" outlineLevel="0" collapsed="false">
      <c r="A154" s="8"/>
      <c r="B154" s="11"/>
      <c r="C154" s="10" t="str">
        <f aca="false">IF(A154="","",LEN(A154)-LEN(SUBSTITUTE(A154,".",""))+1)</f>
        <v/>
      </c>
      <c r="D154" s="11"/>
      <c r="E154" s="11"/>
      <c r="F154" s="11"/>
      <c r="G154" s="10" t="str">
        <f aca="false">IF(A154="","",SUMPRODUCT(--('De-para'!$C$5:$C$304=A154)))</f>
        <v/>
      </c>
      <c r="H154" s="12" t="str">
        <f aca="false">IF(A154="","",IF(SUMPRODUCT(--($A$5:$A$154=A154))&gt;1,"Duplicada",IF(AND(F154="Sim",OR(D154="",E154="")),"Falta natureza ou linha",IF(AND(F154="Não",G154&gt;0),"Sintética usada no de-para",IF(AND(F154="Sim",G154=0),"Sem uso no de-para","OK")))))</f>
        <v/>
      </c>
    </row>
    <row r="156" customFormat="false" ht="15" hidden="false" customHeight="false" outlineLevel="0" collapsed="false">
      <c r="A156" s="6" t="s">
        <v>28</v>
      </c>
    </row>
  </sheetData>
  <autoFilter ref="A4:H154"/>
  <conditionalFormatting sqref="H5:H154">
    <cfRule type="expression" priority="2" aboveAverage="0" equalAverage="0" bottom="0" percent="0" rank="0" text="" dxfId="7">
      <formula>AND(H5&lt;&gt;"",H5&lt;&gt;"OK")</formula>
    </cfRule>
    <cfRule type="cellIs" priority="3" operator="equal" aboveAverage="0" equalAverage="0" bottom="0" percent="0" rank="0" text="" dxfId="8">
      <formula>"OK"</formula>
    </cfRule>
  </conditionalFormatting>
  <dataValidations count="3">
    <dataValidation allowBlank="true" errorStyle="stop" operator="between" showDropDown="false" showErrorMessage="false" showInputMessage="false" sqref="D5:D154" type="list">
      <formula1>Listas!$A$2:$A$5</formula1>
      <formula2>0</formula2>
    </dataValidation>
    <dataValidation allowBlank="true" errorStyle="stop" operator="between" showDropDown="false" showErrorMessage="false" showInputMessage="false" sqref="E5:E154" type="list">
      <formula1>Listas!$B$2:$B$8</formula1>
      <formula2>0</formula2>
    </dataValidation>
    <dataValidation allowBlank="true" errorStyle="stop" operator="between" showDropDown="false" showErrorMessage="false" showInputMessage="false" sqref="F5:F15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I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9"/>
    <col collapsed="false" customWidth="true" hidden="false" outlineLevel="0" max="7" min="7" style="0" width="12"/>
    <col collapsed="false" customWidth="true" hidden="false" outlineLevel="0" max="8" min="8" style="0" width="18"/>
    <col collapsed="false" customWidth="true" hidden="false" outlineLevel="0" max="9" min="9" style="0" width="26"/>
  </cols>
  <sheetData>
    <row r="1" customFormat="false" ht="19.7" hidden="false" customHeight="false" outlineLevel="0" collapsed="false">
      <c r="A1" s="1" t="s">
        <v>105</v>
      </c>
    </row>
    <row r="2" customFormat="false" ht="15" hidden="false" customHeight="false" outlineLevel="0" collapsed="false">
      <c r="A2" s="2" t="s">
        <v>106</v>
      </c>
    </row>
    <row r="4" customFormat="false" ht="31.5" hidden="false" customHeight="true" outlineLevel="0" collapsed="false">
      <c r="A4" s="7" t="s">
        <v>31</v>
      </c>
      <c r="B4" s="7" t="s">
        <v>107</v>
      </c>
      <c r="C4" s="7" t="s">
        <v>108</v>
      </c>
      <c r="D4" s="7" t="s">
        <v>109</v>
      </c>
      <c r="E4" s="7" t="s">
        <v>110</v>
      </c>
      <c r="F4" s="7" t="s">
        <v>111</v>
      </c>
      <c r="G4" s="7" t="s">
        <v>112</v>
      </c>
      <c r="H4" s="7" t="s">
        <v>113</v>
      </c>
      <c r="I4" s="7" t="s">
        <v>38</v>
      </c>
    </row>
    <row r="5" customFormat="false" ht="15" hidden="false" customHeight="false" outlineLevel="0" collapsed="false">
      <c r="A5" s="8" t="s">
        <v>114</v>
      </c>
      <c r="B5" s="11" t="s">
        <v>115</v>
      </c>
      <c r="C5" s="11" t="s">
        <v>116</v>
      </c>
      <c r="D5" s="11" t="s">
        <v>117</v>
      </c>
      <c r="E5" s="11" t="s">
        <v>118</v>
      </c>
      <c r="F5" s="11" t="s">
        <v>48</v>
      </c>
      <c r="G5" s="10" t="n">
        <f aca="false">IF(A5="","",COUNTIF(Lançamentos!$C$5:$C$504,A5))</f>
        <v>5</v>
      </c>
      <c r="H5" s="13" t="n">
        <f aca="false">IF(A5="","",SUMIF(Lançamentos!$C$5:$C$504,A5,Lançamentos!$D$5:$D$504))</f>
        <v>404960</v>
      </c>
      <c r="I5" s="12" t="str">
        <f aca="false">IF(A5="","",IF(COUNTIF($A$5:$A$64,A5)&gt;1,"Duplicado",IF(OR(E5="",F5=""),"Falta tipo ou situação",IF(AND(F5="Não",G5&gt;0),"Inativo com lançamento","OK"))))</f>
        <v>OK</v>
      </c>
    </row>
    <row r="6" customFormat="false" ht="15" hidden="false" customHeight="false" outlineLevel="0" collapsed="false">
      <c r="A6" s="8" t="s">
        <v>119</v>
      </c>
      <c r="B6" s="11" t="s">
        <v>120</v>
      </c>
      <c r="C6" s="11" t="s">
        <v>116</v>
      </c>
      <c r="D6" s="11" t="s">
        <v>117</v>
      </c>
      <c r="E6" s="11" t="s">
        <v>118</v>
      </c>
      <c r="F6" s="11" t="s">
        <v>48</v>
      </c>
      <c r="G6" s="10" t="n">
        <f aca="false">IF(A6="","",COUNTIF(Lançamentos!$C$5:$C$504,A6))</f>
        <v>3</v>
      </c>
      <c r="H6" s="13" t="n">
        <f aca="false">IF(A6="","",SUMIF(Lançamentos!$C$5:$C$504,A6,Lançamentos!$D$5:$D$504))</f>
        <v>278760</v>
      </c>
      <c r="I6" s="12" t="str">
        <f aca="false">IF(A6="","",IF(COUNTIF($A$5:$A$64,A6)&gt;1,"Duplicado",IF(OR(E6="",F6=""),"Falta tipo ou situação",IF(AND(F6="Não",G6&gt;0),"Inativo com lançamento","OK"))))</f>
        <v>OK</v>
      </c>
    </row>
    <row r="7" customFormat="false" ht="15" hidden="false" customHeight="false" outlineLevel="0" collapsed="false">
      <c r="A7" s="8" t="s">
        <v>121</v>
      </c>
      <c r="B7" s="11" t="s">
        <v>122</v>
      </c>
      <c r="C7" s="11" t="s">
        <v>116</v>
      </c>
      <c r="D7" s="11" t="s">
        <v>123</v>
      </c>
      <c r="E7" s="11" t="s">
        <v>124</v>
      </c>
      <c r="F7" s="11" t="s">
        <v>48</v>
      </c>
      <c r="G7" s="10" t="n">
        <f aca="false">IF(A7="","",COUNTIF(Lançamentos!$C$5:$C$504,A7))</f>
        <v>1</v>
      </c>
      <c r="H7" s="13" t="n">
        <f aca="false">IF(A7="","",SUMIF(Lançamentos!$C$5:$C$504,A7,Lançamentos!$D$5:$D$504))</f>
        <v>17850</v>
      </c>
      <c r="I7" s="12" t="str">
        <f aca="false">IF(A7="","",IF(COUNTIF($A$5:$A$64,A7)&gt;1,"Duplicado",IF(OR(E7="",F7=""),"Falta tipo ou situação",IF(AND(F7="Não",G7&gt;0),"Inativo com lançamento","OK"))))</f>
        <v>OK</v>
      </c>
    </row>
    <row r="8" customFormat="false" ht="15" hidden="false" customHeight="false" outlineLevel="0" collapsed="false">
      <c r="A8" s="8" t="s">
        <v>125</v>
      </c>
      <c r="B8" s="11" t="s">
        <v>126</v>
      </c>
      <c r="C8" s="11" t="s">
        <v>127</v>
      </c>
      <c r="D8" s="11" t="s">
        <v>128</v>
      </c>
      <c r="E8" s="11" t="s">
        <v>124</v>
      </c>
      <c r="F8" s="11" t="s">
        <v>48</v>
      </c>
      <c r="G8" s="10" t="n">
        <f aca="false">IF(A8="","",COUNTIF(Lançamentos!$C$5:$C$504,A8))</f>
        <v>1</v>
      </c>
      <c r="H8" s="13" t="n">
        <f aca="false">IF(A8="","",SUMIF(Lançamentos!$C$5:$C$504,A8,Lançamentos!$D$5:$D$504))</f>
        <v>29850</v>
      </c>
      <c r="I8" s="12" t="str">
        <f aca="false">IF(A8="","",IF(COUNTIF($A$5:$A$64,A8)&gt;1,"Duplicado",IF(OR(E8="",F8=""),"Falta tipo ou situação",IF(AND(F8="Não",G8&gt;0),"Inativo com lançamento","OK"))))</f>
        <v>OK</v>
      </c>
    </row>
    <row r="9" customFormat="false" ht="15" hidden="false" customHeight="false" outlineLevel="0" collapsed="false">
      <c r="A9" s="8" t="s">
        <v>129</v>
      </c>
      <c r="B9" s="11" t="s">
        <v>130</v>
      </c>
      <c r="C9" s="11" t="s">
        <v>130</v>
      </c>
      <c r="D9" s="11" t="s">
        <v>131</v>
      </c>
      <c r="E9" s="11" t="s">
        <v>132</v>
      </c>
      <c r="F9" s="11" t="s">
        <v>48</v>
      </c>
      <c r="G9" s="10" t="n">
        <f aca="false">IF(A9="","",COUNTIF(Lançamentos!$C$5:$C$504,A9))</f>
        <v>8</v>
      </c>
      <c r="H9" s="13" t="n">
        <f aca="false">IF(A9="","",SUMIF(Lançamentos!$C$5:$C$504,A9,Lançamentos!$D$5:$D$504))</f>
        <v>2042160</v>
      </c>
      <c r="I9" s="12" t="str">
        <f aca="false">IF(A9="","",IF(COUNTIF($A$5:$A$64,A9)&gt;1,"Duplicado",IF(OR(E9="",F9=""),"Falta tipo ou situação",IF(AND(F9="Não",G9&gt;0),"Inativo com lançamento","OK"))))</f>
        <v>OK</v>
      </c>
    </row>
    <row r="10" customFormat="false" ht="15" hidden="false" customHeight="false" outlineLevel="0" collapsed="false">
      <c r="A10" s="8" t="s">
        <v>133</v>
      </c>
      <c r="B10" s="11" t="s">
        <v>134</v>
      </c>
      <c r="C10" s="11" t="s">
        <v>130</v>
      </c>
      <c r="D10" s="11" t="s">
        <v>131</v>
      </c>
      <c r="E10" s="11" t="s">
        <v>132</v>
      </c>
      <c r="F10" s="11" t="s">
        <v>48</v>
      </c>
      <c r="G10" s="10" t="n">
        <f aca="false">IF(A10="","",COUNTIF(Lançamentos!$C$5:$C$504,A10))</f>
        <v>2</v>
      </c>
      <c r="H10" s="13" t="n">
        <f aca="false">IF(A10="","",SUMIF(Lançamentos!$C$5:$C$504,A10,Lançamentos!$D$5:$D$504))</f>
        <v>309300</v>
      </c>
      <c r="I10" s="12" t="str">
        <f aca="false">IF(A10="","",IF(COUNTIF($A$5:$A$64,A10)&gt;1,"Duplicado",IF(OR(E10="",F10=""),"Falta tipo ou situação",IF(AND(F10="Não",G10&gt;0),"Inativo com lançamento","OK"))))</f>
        <v>OK</v>
      </c>
    </row>
    <row r="11" customFormat="false" ht="15" hidden="false" customHeight="false" outlineLevel="0" collapsed="false">
      <c r="A11" s="8" t="s">
        <v>135</v>
      </c>
      <c r="B11" s="11" t="s">
        <v>136</v>
      </c>
      <c r="C11" s="11" t="s">
        <v>137</v>
      </c>
      <c r="D11" s="11" t="s">
        <v>138</v>
      </c>
      <c r="E11" s="11" t="s">
        <v>132</v>
      </c>
      <c r="F11" s="11" t="s">
        <v>48</v>
      </c>
      <c r="G11" s="10" t="n">
        <f aca="false">IF(A11="","",COUNTIF(Lançamentos!$C$5:$C$504,A11))</f>
        <v>9</v>
      </c>
      <c r="H11" s="13" t="n">
        <f aca="false">IF(A11="","",SUMIF(Lançamentos!$C$5:$C$504,A11,Lançamentos!$D$5:$D$504))</f>
        <v>190050</v>
      </c>
      <c r="I11" s="12" t="str">
        <f aca="false">IF(A11="","",IF(COUNTIF($A$5:$A$64,A11)&gt;1,"Duplicado",IF(OR(E11="",F11=""),"Falta tipo ou situação",IF(AND(F11="Não",G11&gt;0),"Inativo com lançamento","OK"))))</f>
        <v>OK</v>
      </c>
    </row>
    <row r="12" customFormat="false" ht="15" hidden="false" customHeight="false" outlineLevel="0" collapsed="false">
      <c r="A12" s="8" t="s">
        <v>139</v>
      </c>
      <c r="B12" s="11" t="s">
        <v>140</v>
      </c>
      <c r="C12" s="11" t="s">
        <v>137</v>
      </c>
      <c r="D12" s="11" t="s">
        <v>141</v>
      </c>
      <c r="E12" s="11" t="s">
        <v>132</v>
      </c>
      <c r="F12" s="11" t="s">
        <v>48</v>
      </c>
      <c r="G12" s="10" t="n">
        <f aca="false">IF(A12="","",COUNTIF(Lançamentos!$C$5:$C$504,A12))</f>
        <v>1</v>
      </c>
      <c r="H12" s="13" t="n">
        <f aca="false">IF(A12="","",SUMIF(Lançamentos!$C$5:$C$504,A12,Lançamentos!$D$5:$D$504))</f>
        <v>62000</v>
      </c>
      <c r="I12" s="12" t="str">
        <f aca="false">IF(A12="","",IF(COUNTIF($A$5:$A$64,A12)&gt;1,"Duplicado",IF(OR(E12="",F12=""),"Falta tipo ou situação",IF(AND(F12="Não",G12&gt;0),"Inativo com lançamento","OK"))))</f>
        <v>OK</v>
      </c>
    </row>
    <row r="13" customFormat="false" ht="15" hidden="false" customHeight="false" outlineLevel="0" collapsed="false">
      <c r="A13" s="8" t="s">
        <v>142</v>
      </c>
      <c r="B13" s="11" t="s">
        <v>143</v>
      </c>
      <c r="C13" s="11" t="s">
        <v>130</v>
      </c>
      <c r="D13" s="11" t="s">
        <v>131</v>
      </c>
      <c r="E13" s="11" t="s">
        <v>132</v>
      </c>
      <c r="F13" s="11" t="s">
        <v>42</v>
      </c>
      <c r="G13" s="10" t="n">
        <f aca="false">IF(A13="","",COUNTIF(Lançamentos!$C$5:$C$504,A13))</f>
        <v>0</v>
      </c>
      <c r="H13" s="13" t="n">
        <f aca="false">IF(A13="","",SUMIF(Lançamentos!$C$5:$C$504,A13,Lançamentos!$D$5:$D$504))</f>
        <v>0</v>
      </c>
      <c r="I13" s="12" t="str">
        <f aca="false">IF(A13="","",IF(COUNTIF($A$5:$A$64,A13)&gt;1,"Duplicado",IF(OR(E13="",F13=""),"Falta tipo ou situação",IF(AND(F13="Não",G13&gt;0),"Inativo com lançamento","OK"))))</f>
        <v>OK</v>
      </c>
    </row>
    <row r="14" customFormat="false" ht="15" hidden="false" customHeight="false" outlineLevel="0" collapsed="false">
      <c r="A14" s="8"/>
      <c r="B14" s="11"/>
      <c r="C14" s="11"/>
      <c r="D14" s="11"/>
      <c r="E14" s="11"/>
      <c r="F14" s="11"/>
      <c r="G14" s="10" t="str">
        <f aca="false">IF(A14="","",COUNTIF(Lançamentos!$C$5:$C$504,A14))</f>
        <v/>
      </c>
      <c r="H14" s="13" t="str">
        <f aca="false">IF(A14="","",SUMIF(Lançamentos!$C$5:$C$504,A14,Lançamentos!$D$5:$D$504))</f>
        <v/>
      </c>
      <c r="I14" s="12" t="str">
        <f aca="false">IF(A14="","",IF(COUNTIF($A$5:$A$64,A14)&gt;1,"Duplicado",IF(OR(E14="",F14=""),"Falta tipo ou situação",IF(AND(F14="Não",G14&gt;0),"Inativo com lançamento","OK"))))</f>
        <v/>
      </c>
    </row>
    <row r="15" customFormat="false" ht="15" hidden="false" customHeight="false" outlineLevel="0" collapsed="false">
      <c r="A15" s="8"/>
      <c r="B15" s="11"/>
      <c r="C15" s="11"/>
      <c r="D15" s="11"/>
      <c r="E15" s="11"/>
      <c r="F15" s="11"/>
      <c r="G15" s="10" t="str">
        <f aca="false">IF(A15="","",COUNTIF(Lançamentos!$C$5:$C$504,A15))</f>
        <v/>
      </c>
      <c r="H15" s="13" t="str">
        <f aca="false">IF(A15="","",SUMIF(Lançamentos!$C$5:$C$504,A15,Lançamentos!$D$5:$D$504))</f>
        <v/>
      </c>
      <c r="I15" s="12" t="str">
        <f aca="false">IF(A15="","",IF(COUNTIF($A$5:$A$64,A15)&gt;1,"Duplicado",IF(OR(E15="",F15=""),"Falta tipo ou situação",IF(AND(F15="Não",G15&gt;0),"Inativo com lançamento","OK"))))</f>
        <v/>
      </c>
    </row>
    <row r="16" customFormat="false" ht="15" hidden="false" customHeight="false" outlineLevel="0" collapsed="false">
      <c r="A16" s="8"/>
      <c r="B16" s="11"/>
      <c r="C16" s="11"/>
      <c r="D16" s="11"/>
      <c r="E16" s="11"/>
      <c r="F16" s="11"/>
      <c r="G16" s="10" t="str">
        <f aca="false">IF(A16="","",COUNTIF(Lançamentos!$C$5:$C$504,A16))</f>
        <v/>
      </c>
      <c r="H16" s="13" t="str">
        <f aca="false">IF(A16="","",SUMIF(Lançamentos!$C$5:$C$504,A16,Lançamentos!$D$5:$D$504))</f>
        <v/>
      </c>
      <c r="I16" s="12" t="str">
        <f aca="false">IF(A16="","",IF(COUNTIF($A$5:$A$64,A16)&gt;1,"Duplicado",IF(OR(E16="",F16=""),"Falta tipo ou situação",IF(AND(F16="Não",G16&gt;0),"Inativo com lançamento","OK"))))</f>
        <v/>
      </c>
    </row>
    <row r="17" customFormat="false" ht="15" hidden="false" customHeight="false" outlineLevel="0" collapsed="false">
      <c r="A17" s="8"/>
      <c r="B17" s="11"/>
      <c r="C17" s="11"/>
      <c r="D17" s="11"/>
      <c r="E17" s="11"/>
      <c r="F17" s="11"/>
      <c r="G17" s="10" t="str">
        <f aca="false">IF(A17="","",COUNTIF(Lançamentos!$C$5:$C$504,A17))</f>
        <v/>
      </c>
      <c r="H17" s="13" t="str">
        <f aca="false">IF(A17="","",SUMIF(Lançamentos!$C$5:$C$504,A17,Lançamentos!$D$5:$D$504))</f>
        <v/>
      </c>
      <c r="I17" s="12" t="str">
        <f aca="false">IF(A17="","",IF(COUNTIF($A$5:$A$64,A17)&gt;1,"Duplicado",IF(OR(E17="",F17=""),"Falta tipo ou situação",IF(AND(F17="Não",G17&gt;0),"Inativo com lançamento","OK"))))</f>
        <v/>
      </c>
    </row>
    <row r="18" customFormat="false" ht="15" hidden="false" customHeight="false" outlineLevel="0" collapsed="false">
      <c r="A18" s="8"/>
      <c r="B18" s="11"/>
      <c r="C18" s="11"/>
      <c r="D18" s="11"/>
      <c r="E18" s="11"/>
      <c r="F18" s="11"/>
      <c r="G18" s="10" t="str">
        <f aca="false">IF(A18="","",COUNTIF(Lançamentos!$C$5:$C$504,A18))</f>
        <v/>
      </c>
      <c r="H18" s="13" t="str">
        <f aca="false">IF(A18="","",SUMIF(Lançamentos!$C$5:$C$504,A18,Lançamentos!$D$5:$D$504))</f>
        <v/>
      </c>
      <c r="I18" s="12" t="str">
        <f aca="false">IF(A18="","",IF(COUNTIF($A$5:$A$64,A18)&gt;1,"Duplicado",IF(OR(E18="",F18=""),"Falta tipo ou situação",IF(AND(F18="Não",G18&gt;0),"Inativo com lançamento","OK"))))</f>
        <v/>
      </c>
    </row>
    <row r="19" customFormat="false" ht="15" hidden="false" customHeight="false" outlineLevel="0" collapsed="false">
      <c r="A19" s="8"/>
      <c r="B19" s="11"/>
      <c r="C19" s="11"/>
      <c r="D19" s="11"/>
      <c r="E19" s="11"/>
      <c r="F19" s="11"/>
      <c r="G19" s="10" t="str">
        <f aca="false">IF(A19="","",COUNTIF(Lançamentos!$C$5:$C$504,A19))</f>
        <v/>
      </c>
      <c r="H19" s="13" t="str">
        <f aca="false">IF(A19="","",SUMIF(Lançamentos!$C$5:$C$504,A19,Lançamentos!$D$5:$D$504))</f>
        <v/>
      </c>
      <c r="I19" s="12" t="str">
        <f aca="false">IF(A19="","",IF(COUNTIF($A$5:$A$64,A19)&gt;1,"Duplicado",IF(OR(E19="",F19=""),"Falta tipo ou situação",IF(AND(F19="Não",G19&gt;0),"Inativo com lançamento","OK"))))</f>
        <v/>
      </c>
    </row>
    <row r="20" customFormat="false" ht="15" hidden="false" customHeight="false" outlineLevel="0" collapsed="false">
      <c r="A20" s="8"/>
      <c r="B20" s="11"/>
      <c r="C20" s="11"/>
      <c r="D20" s="11"/>
      <c r="E20" s="11"/>
      <c r="F20" s="11"/>
      <c r="G20" s="10" t="str">
        <f aca="false">IF(A20="","",COUNTIF(Lançamentos!$C$5:$C$504,A20))</f>
        <v/>
      </c>
      <c r="H20" s="13" t="str">
        <f aca="false">IF(A20="","",SUMIF(Lançamentos!$C$5:$C$504,A20,Lançamentos!$D$5:$D$504))</f>
        <v/>
      </c>
      <c r="I20" s="12" t="str">
        <f aca="false">IF(A20="","",IF(COUNTIF($A$5:$A$64,A20)&gt;1,"Duplicado",IF(OR(E20="",F20=""),"Falta tipo ou situação",IF(AND(F20="Não",G20&gt;0),"Inativo com lançamento","OK"))))</f>
        <v/>
      </c>
    </row>
    <row r="21" customFormat="false" ht="15" hidden="false" customHeight="false" outlineLevel="0" collapsed="false">
      <c r="A21" s="8"/>
      <c r="B21" s="11"/>
      <c r="C21" s="11"/>
      <c r="D21" s="11"/>
      <c r="E21" s="11"/>
      <c r="F21" s="11"/>
      <c r="G21" s="10" t="str">
        <f aca="false">IF(A21="","",COUNTIF(Lançamentos!$C$5:$C$504,A21))</f>
        <v/>
      </c>
      <c r="H21" s="13" t="str">
        <f aca="false">IF(A21="","",SUMIF(Lançamentos!$C$5:$C$504,A21,Lançamentos!$D$5:$D$504))</f>
        <v/>
      </c>
      <c r="I21" s="12" t="str">
        <f aca="false">IF(A21="","",IF(COUNTIF($A$5:$A$64,A21)&gt;1,"Duplicado",IF(OR(E21="",F21=""),"Falta tipo ou situação",IF(AND(F21="Não",G21&gt;0),"Inativo com lançamento","OK"))))</f>
        <v/>
      </c>
    </row>
    <row r="22" customFormat="false" ht="15" hidden="false" customHeight="false" outlineLevel="0" collapsed="false">
      <c r="A22" s="8"/>
      <c r="B22" s="11"/>
      <c r="C22" s="11"/>
      <c r="D22" s="11"/>
      <c r="E22" s="11"/>
      <c r="F22" s="11"/>
      <c r="G22" s="10" t="str">
        <f aca="false">IF(A22="","",COUNTIF(Lançamentos!$C$5:$C$504,A22))</f>
        <v/>
      </c>
      <c r="H22" s="13" t="str">
        <f aca="false">IF(A22="","",SUMIF(Lançamentos!$C$5:$C$504,A22,Lançamentos!$D$5:$D$504))</f>
        <v/>
      </c>
      <c r="I22" s="12" t="str">
        <f aca="false">IF(A22="","",IF(COUNTIF($A$5:$A$64,A22)&gt;1,"Duplicado",IF(OR(E22="",F22=""),"Falta tipo ou situação",IF(AND(F22="Não",G22&gt;0),"Inativo com lançamento","OK"))))</f>
        <v/>
      </c>
    </row>
    <row r="23" customFormat="false" ht="15" hidden="false" customHeight="false" outlineLevel="0" collapsed="false">
      <c r="A23" s="8"/>
      <c r="B23" s="11"/>
      <c r="C23" s="11"/>
      <c r="D23" s="11"/>
      <c r="E23" s="11"/>
      <c r="F23" s="11"/>
      <c r="G23" s="10" t="str">
        <f aca="false">IF(A23="","",COUNTIF(Lançamentos!$C$5:$C$504,A23))</f>
        <v/>
      </c>
      <c r="H23" s="13" t="str">
        <f aca="false">IF(A23="","",SUMIF(Lançamentos!$C$5:$C$504,A23,Lançamentos!$D$5:$D$504))</f>
        <v/>
      </c>
      <c r="I23" s="12" t="str">
        <f aca="false">IF(A23="","",IF(COUNTIF($A$5:$A$64,A23)&gt;1,"Duplicado",IF(OR(E23="",F23=""),"Falta tipo ou situação",IF(AND(F23="Não",G23&gt;0),"Inativo com lançamento","OK"))))</f>
        <v/>
      </c>
    </row>
    <row r="24" customFormat="false" ht="15" hidden="false" customHeight="false" outlineLevel="0" collapsed="false">
      <c r="A24" s="8"/>
      <c r="B24" s="11"/>
      <c r="C24" s="11"/>
      <c r="D24" s="11"/>
      <c r="E24" s="11"/>
      <c r="F24" s="11"/>
      <c r="G24" s="10" t="str">
        <f aca="false">IF(A24="","",COUNTIF(Lançamentos!$C$5:$C$504,A24))</f>
        <v/>
      </c>
      <c r="H24" s="13" t="str">
        <f aca="false">IF(A24="","",SUMIF(Lançamentos!$C$5:$C$504,A24,Lançamentos!$D$5:$D$504))</f>
        <v/>
      </c>
      <c r="I24" s="12" t="str">
        <f aca="false">IF(A24="","",IF(COUNTIF($A$5:$A$64,A24)&gt;1,"Duplicado",IF(OR(E24="",F24=""),"Falta tipo ou situação",IF(AND(F24="Não",G24&gt;0),"Inativo com lançamento","OK"))))</f>
        <v/>
      </c>
    </row>
    <row r="25" customFormat="false" ht="15" hidden="false" customHeight="false" outlineLevel="0" collapsed="false">
      <c r="A25" s="8"/>
      <c r="B25" s="11"/>
      <c r="C25" s="11"/>
      <c r="D25" s="11"/>
      <c r="E25" s="11"/>
      <c r="F25" s="11"/>
      <c r="G25" s="10" t="str">
        <f aca="false">IF(A25="","",COUNTIF(Lançamentos!$C$5:$C$504,A25))</f>
        <v/>
      </c>
      <c r="H25" s="13" t="str">
        <f aca="false">IF(A25="","",SUMIF(Lançamentos!$C$5:$C$504,A25,Lançamentos!$D$5:$D$504))</f>
        <v/>
      </c>
      <c r="I25" s="12" t="str">
        <f aca="false">IF(A25="","",IF(COUNTIF($A$5:$A$64,A25)&gt;1,"Duplicado",IF(OR(E25="",F25=""),"Falta tipo ou situação",IF(AND(F25="Não",G25&gt;0),"Inativo com lançamento","OK"))))</f>
        <v/>
      </c>
    </row>
    <row r="26" customFormat="false" ht="15" hidden="false" customHeight="false" outlineLevel="0" collapsed="false">
      <c r="A26" s="8"/>
      <c r="B26" s="11"/>
      <c r="C26" s="11"/>
      <c r="D26" s="11"/>
      <c r="E26" s="11"/>
      <c r="F26" s="11"/>
      <c r="G26" s="10" t="str">
        <f aca="false">IF(A26="","",COUNTIF(Lançamentos!$C$5:$C$504,A26))</f>
        <v/>
      </c>
      <c r="H26" s="13" t="str">
        <f aca="false">IF(A26="","",SUMIF(Lançamentos!$C$5:$C$504,A26,Lançamentos!$D$5:$D$504))</f>
        <v/>
      </c>
      <c r="I26" s="12" t="str">
        <f aca="false">IF(A26="","",IF(COUNTIF($A$5:$A$64,A26)&gt;1,"Duplicado",IF(OR(E26="",F26=""),"Falta tipo ou situação",IF(AND(F26="Não",G26&gt;0),"Inativo com lançamento","OK"))))</f>
        <v/>
      </c>
    </row>
    <row r="27" customFormat="false" ht="15" hidden="false" customHeight="false" outlineLevel="0" collapsed="false">
      <c r="A27" s="8"/>
      <c r="B27" s="11"/>
      <c r="C27" s="11"/>
      <c r="D27" s="11"/>
      <c r="E27" s="11"/>
      <c r="F27" s="11"/>
      <c r="G27" s="10" t="str">
        <f aca="false">IF(A27="","",COUNTIF(Lançamentos!$C$5:$C$504,A27))</f>
        <v/>
      </c>
      <c r="H27" s="13" t="str">
        <f aca="false">IF(A27="","",SUMIF(Lançamentos!$C$5:$C$504,A27,Lançamentos!$D$5:$D$504))</f>
        <v/>
      </c>
      <c r="I27" s="12" t="str">
        <f aca="false">IF(A27="","",IF(COUNTIF($A$5:$A$64,A27)&gt;1,"Duplicado",IF(OR(E27="",F27=""),"Falta tipo ou situação",IF(AND(F27="Não",G27&gt;0),"Inativo com lançamento","OK"))))</f>
        <v/>
      </c>
    </row>
    <row r="28" customFormat="false" ht="15" hidden="false" customHeight="false" outlineLevel="0" collapsed="false">
      <c r="A28" s="8"/>
      <c r="B28" s="11"/>
      <c r="C28" s="11"/>
      <c r="D28" s="11"/>
      <c r="E28" s="11"/>
      <c r="F28" s="11"/>
      <c r="G28" s="10" t="str">
        <f aca="false">IF(A28="","",COUNTIF(Lançamentos!$C$5:$C$504,A28))</f>
        <v/>
      </c>
      <c r="H28" s="13" t="str">
        <f aca="false">IF(A28="","",SUMIF(Lançamentos!$C$5:$C$504,A28,Lançamentos!$D$5:$D$504))</f>
        <v/>
      </c>
      <c r="I28" s="12" t="str">
        <f aca="false">IF(A28="","",IF(COUNTIF($A$5:$A$64,A28)&gt;1,"Duplicado",IF(OR(E28="",F28=""),"Falta tipo ou situação",IF(AND(F28="Não",G28&gt;0),"Inativo com lançamento","OK"))))</f>
        <v/>
      </c>
    </row>
    <row r="29" customFormat="false" ht="15" hidden="false" customHeight="false" outlineLevel="0" collapsed="false">
      <c r="A29" s="8"/>
      <c r="B29" s="11"/>
      <c r="C29" s="11"/>
      <c r="D29" s="11"/>
      <c r="E29" s="11"/>
      <c r="F29" s="11"/>
      <c r="G29" s="10" t="str">
        <f aca="false">IF(A29="","",COUNTIF(Lançamentos!$C$5:$C$504,A29))</f>
        <v/>
      </c>
      <c r="H29" s="13" t="str">
        <f aca="false">IF(A29="","",SUMIF(Lançamentos!$C$5:$C$504,A29,Lançamentos!$D$5:$D$504))</f>
        <v/>
      </c>
      <c r="I29" s="12" t="str">
        <f aca="false">IF(A29="","",IF(COUNTIF($A$5:$A$64,A29)&gt;1,"Duplicado",IF(OR(E29="",F29=""),"Falta tipo ou situação",IF(AND(F29="Não",G29&gt;0),"Inativo com lançamento","OK"))))</f>
        <v/>
      </c>
    </row>
    <row r="30" customFormat="false" ht="15" hidden="false" customHeight="false" outlineLevel="0" collapsed="false">
      <c r="A30" s="8"/>
      <c r="B30" s="11"/>
      <c r="C30" s="11"/>
      <c r="D30" s="11"/>
      <c r="E30" s="11"/>
      <c r="F30" s="11"/>
      <c r="G30" s="10" t="str">
        <f aca="false">IF(A30="","",COUNTIF(Lançamentos!$C$5:$C$504,A30))</f>
        <v/>
      </c>
      <c r="H30" s="13" t="str">
        <f aca="false">IF(A30="","",SUMIF(Lançamentos!$C$5:$C$504,A30,Lançamentos!$D$5:$D$504))</f>
        <v/>
      </c>
      <c r="I30" s="12" t="str">
        <f aca="false">IF(A30="","",IF(COUNTIF($A$5:$A$64,A30)&gt;1,"Duplicado",IF(OR(E30="",F30=""),"Falta tipo ou situação",IF(AND(F30="Não",G30&gt;0),"Inativo com lançamento","OK"))))</f>
        <v/>
      </c>
    </row>
    <row r="31" customFormat="false" ht="15" hidden="false" customHeight="false" outlineLevel="0" collapsed="false">
      <c r="A31" s="8"/>
      <c r="B31" s="11"/>
      <c r="C31" s="11"/>
      <c r="D31" s="11"/>
      <c r="E31" s="11"/>
      <c r="F31" s="11"/>
      <c r="G31" s="10" t="str">
        <f aca="false">IF(A31="","",COUNTIF(Lançamentos!$C$5:$C$504,A31))</f>
        <v/>
      </c>
      <c r="H31" s="13" t="str">
        <f aca="false">IF(A31="","",SUMIF(Lançamentos!$C$5:$C$504,A31,Lançamentos!$D$5:$D$504))</f>
        <v/>
      </c>
      <c r="I31" s="12" t="str">
        <f aca="false">IF(A31="","",IF(COUNTIF($A$5:$A$64,A31)&gt;1,"Duplicado",IF(OR(E31="",F31=""),"Falta tipo ou situação",IF(AND(F31="Não",G31&gt;0),"Inativo com lançamento","OK"))))</f>
        <v/>
      </c>
    </row>
    <row r="32" customFormat="false" ht="15" hidden="false" customHeight="false" outlineLevel="0" collapsed="false">
      <c r="A32" s="8"/>
      <c r="B32" s="11"/>
      <c r="C32" s="11"/>
      <c r="D32" s="11"/>
      <c r="E32" s="11"/>
      <c r="F32" s="11"/>
      <c r="G32" s="10" t="str">
        <f aca="false">IF(A32="","",COUNTIF(Lançamentos!$C$5:$C$504,A32))</f>
        <v/>
      </c>
      <c r="H32" s="13" t="str">
        <f aca="false">IF(A32="","",SUMIF(Lançamentos!$C$5:$C$504,A32,Lançamentos!$D$5:$D$504))</f>
        <v/>
      </c>
      <c r="I32" s="12" t="str">
        <f aca="false">IF(A32="","",IF(COUNTIF($A$5:$A$64,A32)&gt;1,"Duplicado",IF(OR(E32="",F32=""),"Falta tipo ou situação",IF(AND(F32="Não",G32&gt;0),"Inativo com lançamento","OK"))))</f>
        <v/>
      </c>
    </row>
    <row r="33" customFormat="false" ht="15" hidden="false" customHeight="false" outlineLevel="0" collapsed="false">
      <c r="A33" s="8"/>
      <c r="B33" s="11"/>
      <c r="C33" s="11"/>
      <c r="D33" s="11"/>
      <c r="E33" s="11"/>
      <c r="F33" s="11"/>
      <c r="G33" s="10" t="str">
        <f aca="false">IF(A33="","",COUNTIF(Lançamentos!$C$5:$C$504,A33))</f>
        <v/>
      </c>
      <c r="H33" s="13" t="str">
        <f aca="false">IF(A33="","",SUMIF(Lançamentos!$C$5:$C$504,A33,Lançamentos!$D$5:$D$504))</f>
        <v/>
      </c>
      <c r="I33" s="12" t="str">
        <f aca="false">IF(A33="","",IF(COUNTIF($A$5:$A$64,A33)&gt;1,"Duplicado",IF(OR(E33="",F33=""),"Falta tipo ou situação",IF(AND(F33="Não",G33&gt;0),"Inativo com lançamento","OK"))))</f>
        <v/>
      </c>
    </row>
    <row r="34" customFormat="false" ht="15" hidden="false" customHeight="false" outlineLevel="0" collapsed="false">
      <c r="A34" s="8"/>
      <c r="B34" s="11"/>
      <c r="C34" s="11"/>
      <c r="D34" s="11"/>
      <c r="E34" s="11"/>
      <c r="F34" s="11"/>
      <c r="G34" s="10" t="str">
        <f aca="false">IF(A34="","",COUNTIF(Lançamentos!$C$5:$C$504,A34))</f>
        <v/>
      </c>
      <c r="H34" s="13" t="str">
        <f aca="false">IF(A34="","",SUMIF(Lançamentos!$C$5:$C$504,A34,Lançamentos!$D$5:$D$504))</f>
        <v/>
      </c>
      <c r="I34" s="12" t="str">
        <f aca="false">IF(A34="","",IF(COUNTIF($A$5:$A$64,A34)&gt;1,"Duplicado",IF(OR(E34="",F34=""),"Falta tipo ou situação",IF(AND(F34="Não",G34&gt;0),"Inativo com lançamento","OK"))))</f>
        <v/>
      </c>
    </row>
    <row r="35" customFormat="false" ht="15" hidden="false" customHeight="false" outlineLevel="0" collapsed="false">
      <c r="A35" s="8"/>
      <c r="B35" s="11"/>
      <c r="C35" s="11"/>
      <c r="D35" s="11"/>
      <c r="E35" s="11"/>
      <c r="F35" s="11"/>
      <c r="G35" s="10" t="str">
        <f aca="false">IF(A35="","",COUNTIF(Lançamentos!$C$5:$C$504,A35))</f>
        <v/>
      </c>
      <c r="H35" s="13" t="str">
        <f aca="false">IF(A35="","",SUMIF(Lançamentos!$C$5:$C$504,A35,Lançamentos!$D$5:$D$504))</f>
        <v/>
      </c>
      <c r="I35" s="12" t="str">
        <f aca="false">IF(A35="","",IF(COUNTIF($A$5:$A$64,A35)&gt;1,"Duplicado",IF(OR(E35="",F35=""),"Falta tipo ou situação",IF(AND(F35="Não",G35&gt;0),"Inativo com lançamento","OK"))))</f>
        <v/>
      </c>
    </row>
    <row r="36" customFormat="false" ht="15" hidden="false" customHeight="false" outlineLevel="0" collapsed="false">
      <c r="A36" s="8"/>
      <c r="B36" s="11"/>
      <c r="C36" s="11"/>
      <c r="D36" s="11"/>
      <c r="E36" s="11"/>
      <c r="F36" s="11"/>
      <c r="G36" s="10" t="str">
        <f aca="false">IF(A36="","",COUNTIF(Lançamentos!$C$5:$C$504,A36))</f>
        <v/>
      </c>
      <c r="H36" s="13" t="str">
        <f aca="false">IF(A36="","",SUMIF(Lançamentos!$C$5:$C$504,A36,Lançamentos!$D$5:$D$504))</f>
        <v/>
      </c>
      <c r="I36" s="12" t="str">
        <f aca="false">IF(A36="","",IF(COUNTIF($A$5:$A$64,A36)&gt;1,"Duplicado",IF(OR(E36="",F36=""),"Falta tipo ou situação",IF(AND(F36="Não",G36&gt;0),"Inativo com lançamento","OK"))))</f>
        <v/>
      </c>
    </row>
    <row r="37" customFormat="false" ht="15" hidden="false" customHeight="false" outlineLevel="0" collapsed="false">
      <c r="A37" s="8"/>
      <c r="B37" s="11"/>
      <c r="C37" s="11"/>
      <c r="D37" s="11"/>
      <c r="E37" s="11"/>
      <c r="F37" s="11"/>
      <c r="G37" s="10" t="str">
        <f aca="false">IF(A37="","",COUNTIF(Lançamentos!$C$5:$C$504,A37))</f>
        <v/>
      </c>
      <c r="H37" s="13" t="str">
        <f aca="false">IF(A37="","",SUMIF(Lançamentos!$C$5:$C$504,A37,Lançamentos!$D$5:$D$504))</f>
        <v/>
      </c>
      <c r="I37" s="12" t="str">
        <f aca="false">IF(A37="","",IF(COUNTIF($A$5:$A$64,A37)&gt;1,"Duplicado",IF(OR(E37="",F37=""),"Falta tipo ou situação",IF(AND(F37="Não",G37&gt;0),"Inativo com lançamento","OK"))))</f>
        <v/>
      </c>
    </row>
    <row r="38" customFormat="false" ht="15" hidden="false" customHeight="false" outlineLevel="0" collapsed="false">
      <c r="A38" s="8"/>
      <c r="B38" s="11"/>
      <c r="C38" s="11"/>
      <c r="D38" s="11"/>
      <c r="E38" s="11"/>
      <c r="F38" s="11"/>
      <c r="G38" s="10" t="str">
        <f aca="false">IF(A38="","",COUNTIF(Lançamentos!$C$5:$C$504,A38))</f>
        <v/>
      </c>
      <c r="H38" s="13" t="str">
        <f aca="false">IF(A38="","",SUMIF(Lançamentos!$C$5:$C$504,A38,Lançamentos!$D$5:$D$504))</f>
        <v/>
      </c>
      <c r="I38" s="12" t="str">
        <f aca="false">IF(A38="","",IF(COUNTIF($A$5:$A$64,A38)&gt;1,"Duplicado",IF(OR(E38="",F38=""),"Falta tipo ou situação",IF(AND(F38="Não",G38&gt;0),"Inativo com lançamento","OK"))))</f>
        <v/>
      </c>
    </row>
    <row r="39" customFormat="false" ht="15" hidden="false" customHeight="false" outlineLevel="0" collapsed="false">
      <c r="A39" s="8"/>
      <c r="B39" s="11"/>
      <c r="C39" s="11"/>
      <c r="D39" s="11"/>
      <c r="E39" s="11"/>
      <c r="F39" s="11"/>
      <c r="G39" s="10" t="str">
        <f aca="false">IF(A39="","",COUNTIF(Lançamentos!$C$5:$C$504,A39))</f>
        <v/>
      </c>
      <c r="H39" s="13" t="str">
        <f aca="false">IF(A39="","",SUMIF(Lançamentos!$C$5:$C$504,A39,Lançamentos!$D$5:$D$504))</f>
        <v/>
      </c>
      <c r="I39" s="12" t="str">
        <f aca="false">IF(A39="","",IF(COUNTIF($A$5:$A$64,A39)&gt;1,"Duplicado",IF(OR(E39="",F39=""),"Falta tipo ou situação",IF(AND(F39="Não",G39&gt;0),"Inativo com lançamento","OK"))))</f>
        <v/>
      </c>
    </row>
    <row r="40" customFormat="false" ht="15" hidden="false" customHeight="false" outlineLevel="0" collapsed="false">
      <c r="A40" s="8"/>
      <c r="B40" s="11"/>
      <c r="C40" s="11"/>
      <c r="D40" s="11"/>
      <c r="E40" s="11"/>
      <c r="F40" s="11"/>
      <c r="G40" s="10" t="str">
        <f aca="false">IF(A40="","",COUNTIF(Lançamentos!$C$5:$C$504,A40))</f>
        <v/>
      </c>
      <c r="H40" s="13" t="str">
        <f aca="false">IF(A40="","",SUMIF(Lançamentos!$C$5:$C$504,A40,Lançamentos!$D$5:$D$504))</f>
        <v/>
      </c>
      <c r="I40" s="12" t="str">
        <f aca="false">IF(A40="","",IF(COUNTIF($A$5:$A$64,A40)&gt;1,"Duplicado",IF(OR(E40="",F40=""),"Falta tipo ou situação",IF(AND(F40="Não",G40&gt;0),"Inativo com lançamento","OK"))))</f>
        <v/>
      </c>
    </row>
    <row r="41" customFormat="false" ht="15" hidden="false" customHeight="false" outlineLevel="0" collapsed="false">
      <c r="A41" s="8"/>
      <c r="B41" s="11"/>
      <c r="C41" s="11"/>
      <c r="D41" s="11"/>
      <c r="E41" s="11"/>
      <c r="F41" s="11"/>
      <c r="G41" s="10" t="str">
        <f aca="false">IF(A41="","",COUNTIF(Lançamentos!$C$5:$C$504,A41))</f>
        <v/>
      </c>
      <c r="H41" s="13" t="str">
        <f aca="false">IF(A41="","",SUMIF(Lançamentos!$C$5:$C$504,A41,Lançamentos!$D$5:$D$504))</f>
        <v/>
      </c>
      <c r="I41" s="12" t="str">
        <f aca="false">IF(A41="","",IF(COUNTIF($A$5:$A$64,A41)&gt;1,"Duplicado",IF(OR(E41="",F41=""),"Falta tipo ou situação",IF(AND(F41="Não",G41&gt;0),"Inativo com lançamento","OK"))))</f>
        <v/>
      </c>
    </row>
    <row r="42" customFormat="false" ht="15" hidden="false" customHeight="false" outlineLevel="0" collapsed="false">
      <c r="A42" s="8"/>
      <c r="B42" s="11"/>
      <c r="C42" s="11"/>
      <c r="D42" s="11"/>
      <c r="E42" s="11"/>
      <c r="F42" s="11"/>
      <c r="G42" s="10" t="str">
        <f aca="false">IF(A42="","",COUNTIF(Lançamentos!$C$5:$C$504,A42))</f>
        <v/>
      </c>
      <c r="H42" s="13" t="str">
        <f aca="false">IF(A42="","",SUMIF(Lançamentos!$C$5:$C$504,A42,Lançamentos!$D$5:$D$504))</f>
        <v/>
      </c>
      <c r="I42" s="12" t="str">
        <f aca="false">IF(A42="","",IF(COUNTIF($A$5:$A$64,A42)&gt;1,"Duplicado",IF(OR(E42="",F42=""),"Falta tipo ou situação",IF(AND(F42="Não",G42&gt;0),"Inativo com lançamento","OK"))))</f>
        <v/>
      </c>
    </row>
    <row r="43" customFormat="false" ht="15" hidden="false" customHeight="false" outlineLevel="0" collapsed="false">
      <c r="A43" s="8"/>
      <c r="B43" s="11"/>
      <c r="C43" s="11"/>
      <c r="D43" s="11"/>
      <c r="E43" s="11"/>
      <c r="F43" s="11"/>
      <c r="G43" s="10" t="str">
        <f aca="false">IF(A43="","",COUNTIF(Lançamentos!$C$5:$C$504,A43))</f>
        <v/>
      </c>
      <c r="H43" s="13" t="str">
        <f aca="false">IF(A43="","",SUMIF(Lançamentos!$C$5:$C$504,A43,Lançamentos!$D$5:$D$504))</f>
        <v/>
      </c>
      <c r="I43" s="12" t="str">
        <f aca="false">IF(A43="","",IF(COUNTIF($A$5:$A$64,A43)&gt;1,"Duplicado",IF(OR(E43="",F43=""),"Falta tipo ou situação",IF(AND(F43="Não",G43&gt;0),"Inativo com lançamento","OK"))))</f>
        <v/>
      </c>
    </row>
    <row r="44" customFormat="false" ht="15" hidden="false" customHeight="false" outlineLevel="0" collapsed="false">
      <c r="A44" s="8"/>
      <c r="B44" s="11"/>
      <c r="C44" s="11"/>
      <c r="D44" s="11"/>
      <c r="E44" s="11"/>
      <c r="F44" s="11"/>
      <c r="G44" s="10" t="str">
        <f aca="false">IF(A44="","",COUNTIF(Lançamentos!$C$5:$C$504,A44))</f>
        <v/>
      </c>
      <c r="H44" s="13" t="str">
        <f aca="false">IF(A44="","",SUMIF(Lançamentos!$C$5:$C$504,A44,Lançamentos!$D$5:$D$504))</f>
        <v/>
      </c>
      <c r="I44" s="12" t="str">
        <f aca="false">IF(A44="","",IF(COUNTIF($A$5:$A$64,A44)&gt;1,"Duplicado",IF(OR(E44="",F44=""),"Falta tipo ou situação",IF(AND(F44="Não",G44&gt;0),"Inativo com lançamento","OK"))))</f>
        <v/>
      </c>
    </row>
    <row r="45" customFormat="false" ht="15" hidden="false" customHeight="false" outlineLevel="0" collapsed="false">
      <c r="A45" s="8"/>
      <c r="B45" s="11"/>
      <c r="C45" s="11"/>
      <c r="D45" s="11"/>
      <c r="E45" s="11"/>
      <c r="F45" s="11"/>
      <c r="G45" s="10" t="str">
        <f aca="false">IF(A45="","",COUNTIF(Lançamentos!$C$5:$C$504,A45))</f>
        <v/>
      </c>
      <c r="H45" s="13" t="str">
        <f aca="false">IF(A45="","",SUMIF(Lançamentos!$C$5:$C$504,A45,Lançamentos!$D$5:$D$504))</f>
        <v/>
      </c>
      <c r="I45" s="12" t="str">
        <f aca="false">IF(A45="","",IF(COUNTIF($A$5:$A$64,A45)&gt;1,"Duplicado",IF(OR(E45="",F45=""),"Falta tipo ou situação",IF(AND(F45="Não",G45&gt;0),"Inativo com lançamento","OK"))))</f>
        <v/>
      </c>
    </row>
    <row r="46" customFormat="false" ht="15" hidden="false" customHeight="false" outlineLevel="0" collapsed="false">
      <c r="A46" s="8"/>
      <c r="B46" s="11"/>
      <c r="C46" s="11"/>
      <c r="D46" s="11"/>
      <c r="E46" s="11"/>
      <c r="F46" s="11"/>
      <c r="G46" s="10" t="str">
        <f aca="false">IF(A46="","",COUNTIF(Lançamentos!$C$5:$C$504,A46))</f>
        <v/>
      </c>
      <c r="H46" s="13" t="str">
        <f aca="false">IF(A46="","",SUMIF(Lançamentos!$C$5:$C$504,A46,Lançamentos!$D$5:$D$504))</f>
        <v/>
      </c>
      <c r="I46" s="12" t="str">
        <f aca="false">IF(A46="","",IF(COUNTIF($A$5:$A$64,A46)&gt;1,"Duplicado",IF(OR(E46="",F46=""),"Falta tipo ou situação",IF(AND(F46="Não",G46&gt;0),"Inativo com lançamento","OK"))))</f>
        <v/>
      </c>
    </row>
    <row r="47" customFormat="false" ht="15" hidden="false" customHeight="false" outlineLevel="0" collapsed="false">
      <c r="A47" s="8"/>
      <c r="B47" s="11"/>
      <c r="C47" s="11"/>
      <c r="D47" s="11"/>
      <c r="E47" s="11"/>
      <c r="F47" s="11"/>
      <c r="G47" s="10" t="str">
        <f aca="false">IF(A47="","",COUNTIF(Lançamentos!$C$5:$C$504,A47))</f>
        <v/>
      </c>
      <c r="H47" s="13" t="str">
        <f aca="false">IF(A47="","",SUMIF(Lançamentos!$C$5:$C$504,A47,Lançamentos!$D$5:$D$504))</f>
        <v/>
      </c>
      <c r="I47" s="12" t="str">
        <f aca="false">IF(A47="","",IF(COUNTIF($A$5:$A$64,A47)&gt;1,"Duplicado",IF(OR(E47="",F47=""),"Falta tipo ou situação",IF(AND(F47="Não",G47&gt;0),"Inativo com lançamento","OK"))))</f>
        <v/>
      </c>
    </row>
    <row r="48" customFormat="false" ht="15" hidden="false" customHeight="false" outlineLevel="0" collapsed="false">
      <c r="A48" s="8"/>
      <c r="B48" s="11"/>
      <c r="C48" s="11"/>
      <c r="D48" s="11"/>
      <c r="E48" s="11"/>
      <c r="F48" s="11"/>
      <c r="G48" s="10" t="str">
        <f aca="false">IF(A48="","",COUNTIF(Lançamentos!$C$5:$C$504,A48))</f>
        <v/>
      </c>
      <c r="H48" s="13" t="str">
        <f aca="false">IF(A48="","",SUMIF(Lançamentos!$C$5:$C$504,A48,Lançamentos!$D$5:$D$504))</f>
        <v/>
      </c>
      <c r="I48" s="12" t="str">
        <f aca="false">IF(A48="","",IF(COUNTIF($A$5:$A$64,A48)&gt;1,"Duplicado",IF(OR(E48="",F48=""),"Falta tipo ou situação",IF(AND(F48="Não",G48&gt;0),"Inativo com lançamento","OK"))))</f>
        <v/>
      </c>
    </row>
    <row r="49" customFormat="false" ht="15" hidden="false" customHeight="false" outlineLevel="0" collapsed="false">
      <c r="A49" s="8"/>
      <c r="B49" s="11"/>
      <c r="C49" s="11"/>
      <c r="D49" s="11"/>
      <c r="E49" s="11"/>
      <c r="F49" s="11"/>
      <c r="G49" s="10" t="str">
        <f aca="false">IF(A49="","",COUNTIF(Lançamentos!$C$5:$C$504,A49))</f>
        <v/>
      </c>
      <c r="H49" s="13" t="str">
        <f aca="false">IF(A49="","",SUMIF(Lançamentos!$C$5:$C$504,A49,Lançamentos!$D$5:$D$504))</f>
        <v/>
      </c>
      <c r="I49" s="12" t="str">
        <f aca="false">IF(A49="","",IF(COUNTIF($A$5:$A$64,A49)&gt;1,"Duplicado",IF(OR(E49="",F49=""),"Falta tipo ou situação",IF(AND(F49="Não",G49&gt;0),"Inativo com lançamento","OK"))))</f>
        <v/>
      </c>
    </row>
    <row r="50" customFormat="false" ht="15" hidden="false" customHeight="false" outlineLevel="0" collapsed="false">
      <c r="A50" s="8"/>
      <c r="B50" s="11"/>
      <c r="C50" s="11"/>
      <c r="D50" s="11"/>
      <c r="E50" s="11"/>
      <c r="F50" s="11"/>
      <c r="G50" s="10" t="str">
        <f aca="false">IF(A50="","",COUNTIF(Lançamentos!$C$5:$C$504,A50))</f>
        <v/>
      </c>
      <c r="H50" s="13" t="str">
        <f aca="false">IF(A50="","",SUMIF(Lançamentos!$C$5:$C$504,A50,Lançamentos!$D$5:$D$504))</f>
        <v/>
      </c>
      <c r="I50" s="12" t="str">
        <f aca="false">IF(A50="","",IF(COUNTIF($A$5:$A$64,A50)&gt;1,"Duplicado",IF(OR(E50="",F50=""),"Falta tipo ou situação",IF(AND(F50="Não",G50&gt;0),"Inativo com lançamento","OK"))))</f>
        <v/>
      </c>
    </row>
    <row r="51" customFormat="false" ht="15" hidden="false" customHeight="false" outlineLevel="0" collapsed="false">
      <c r="A51" s="8"/>
      <c r="B51" s="11"/>
      <c r="C51" s="11"/>
      <c r="D51" s="11"/>
      <c r="E51" s="11"/>
      <c r="F51" s="11"/>
      <c r="G51" s="10" t="str">
        <f aca="false">IF(A51="","",COUNTIF(Lançamentos!$C$5:$C$504,A51))</f>
        <v/>
      </c>
      <c r="H51" s="13" t="str">
        <f aca="false">IF(A51="","",SUMIF(Lançamentos!$C$5:$C$504,A51,Lançamentos!$D$5:$D$504))</f>
        <v/>
      </c>
      <c r="I51" s="12" t="str">
        <f aca="false">IF(A51="","",IF(COUNTIF($A$5:$A$64,A51)&gt;1,"Duplicado",IF(OR(E51="",F51=""),"Falta tipo ou situação",IF(AND(F51="Não",G51&gt;0),"Inativo com lançamento","OK"))))</f>
        <v/>
      </c>
    </row>
    <row r="52" customFormat="false" ht="15" hidden="false" customHeight="false" outlineLevel="0" collapsed="false">
      <c r="A52" s="8"/>
      <c r="B52" s="11"/>
      <c r="C52" s="11"/>
      <c r="D52" s="11"/>
      <c r="E52" s="11"/>
      <c r="F52" s="11"/>
      <c r="G52" s="10" t="str">
        <f aca="false">IF(A52="","",COUNTIF(Lançamentos!$C$5:$C$504,A52))</f>
        <v/>
      </c>
      <c r="H52" s="13" t="str">
        <f aca="false">IF(A52="","",SUMIF(Lançamentos!$C$5:$C$504,A52,Lançamentos!$D$5:$D$504))</f>
        <v/>
      </c>
      <c r="I52" s="12" t="str">
        <f aca="false">IF(A52="","",IF(COUNTIF($A$5:$A$64,A52)&gt;1,"Duplicado",IF(OR(E52="",F52=""),"Falta tipo ou situação",IF(AND(F52="Não",G52&gt;0),"Inativo com lançamento","OK"))))</f>
        <v/>
      </c>
    </row>
    <row r="53" customFormat="false" ht="15" hidden="false" customHeight="false" outlineLevel="0" collapsed="false">
      <c r="A53" s="8"/>
      <c r="B53" s="11"/>
      <c r="C53" s="11"/>
      <c r="D53" s="11"/>
      <c r="E53" s="11"/>
      <c r="F53" s="11"/>
      <c r="G53" s="10" t="str">
        <f aca="false">IF(A53="","",COUNTIF(Lançamentos!$C$5:$C$504,A53))</f>
        <v/>
      </c>
      <c r="H53" s="13" t="str">
        <f aca="false">IF(A53="","",SUMIF(Lançamentos!$C$5:$C$504,A53,Lançamentos!$D$5:$D$504))</f>
        <v/>
      </c>
      <c r="I53" s="12" t="str">
        <f aca="false">IF(A53="","",IF(COUNTIF($A$5:$A$64,A53)&gt;1,"Duplicado",IF(OR(E53="",F53=""),"Falta tipo ou situação",IF(AND(F53="Não",G53&gt;0),"Inativo com lançamento","OK"))))</f>
        <v/>
      </c>
    </row>
    <row r="54" customFormat="false" ht="15" hidden="false" customHeight="false" outlineLevel="0" collapsed="false">
      <c r="A54" s="8"/>
      <c r="B54" s="11"/>
      <c r="C54" s="11"/>
      <c r="D54" s="11"/>
      <c r="E54" s="11"/>
      <c r="F54" s="11"/>
      <c r="G54" s="10" t="str">
        <f aca="false">IF(A54="","",COUNTIF(Lançamentos!$C$5:$C$504,A54))</f>
        <v/>
      </c>
      <c r="H54" s="13" t="str">
        <f aca="false">IF(A54="","",SUMIF(Lançamentos!$C$5:$C$504,A54,Lançamentos!$D$5:$D$504))</f>
        <v/>
      </c>
      <c r="I54" s="12" t="str">
        <f aca="false">IF(A54="","",IF(COUNTIF($A$5:$A$64,A54)&gt;1,"Duplicado",IF(OR(E54="",F54=""),"Falta tipo ou situação",IF(AND(F54="Não",G54&gt;0),"Inativo com lançamento","OK"))))</f>
        <v/>
      </c>
    </row>
    <row r="55" customFormat="false" ht="15" hidden="false" customHeight="false" outlineLevel="0" collapsed="false">
      <c r="A55" s="8"/>
      <c r="B55" s="11"/>
      <c r="C55" s="11"/>
      <c r="D55" s="11"/>
      <c r="E55" s="11"/>
      <c r="F55" s="11"/>
      <c r="G55" s="10" t="str">
        <f aca="false">IF(A55="","",COUNTIF(Lançamentos!$C$5:$C$504,A55))</f>
        <v/>
      </c>
      <c r="H55" s="13" t="str">
        <f aca="false">IF(A55="","",SUMIF(Lançamentos!$C$5:$C$504,A55,Lançamentos!$D$5:$D$504))</f>
        <v/>
      </c>
      <c r="I55" s="12" t="str">
        <f aca="false">IF(A55="","",IF(COUNTIF($A$5:$A$64,A55)&gt;1,"Duplicado",IF(OR(E55="",F55=""),"Falta tipo ou situação",IF(AND(F55="Não",G55&gt;0),"Inativo com lançamento","OK"))))</f>
        <v/>
      </c>
    </row>
    <row r="56" customFormat="false" ht="15" hidden="false" customHeight="false" outlineLevel="0" collapsed="false">
      <c r="A56" s="8"/>
      <c r="B56" s="11"/>
      <c r="C56" s="11"/>
      <c r="D56" s="11"/>
      <c r="E56" s="11"/>
      <c r="F56" s="11"/>
      <c r="G56" s="10" t="str">
        <f aca="false">IF(A56="","",COUNTIF(Lançamentos!$C$5:$C$504,A56))</f>
        <v/>
      </c>
      <c r="H56" s="13" t="str">
        <f aca="false">IF(A56="","",SUMIF(Lançamentos!$C$5:$C$504,A56,Lançamentos!$D$5:$D$504))</f>
        <v/>
      </c>
      <c r="I56" s="12" t="str">
        <f aca="false">IF(A56="","",IF(COUNTIF($A$5:$A$64,A56)&gt;1,"Duplicado",IF(OR(E56="",F56=""),"Falta tipo ou situação",IF(AND(F56="Não",G56&gt;0),"Inativo com lançamento","OK"))))</f>
        <v/>
      </c>
    </row>
    <row r="57" customFormat="false" ht="15" hidden="false" customHeight="false" outlineLevel="0" collapsed="false">
      <c r="A57" s="8"/>
      <c r="B57" s="11"/>
      <c r="C57" s="11"/>
      <c r="D57" s="11"/>
      <c r="E57" s="11"/>
      <c r="F57" s="11"/>
      <c r="G57" s="10" t="str">
        <f aca="false">IF(A57="","",COUNTIF(Lançamentos!$C$5:$C$504,A57))</f>
        <v/>
      </c>
      <c r="H57" s="13" t="str">
        <f aca="false">IF(A57="","",SUMIF(Lançamentos!$C$5:$C$504,A57,Lançamentos!$D$5:$D$504))</f>
        <v/>
      </c>
      <c r="I57" s="12" t="str">
        <f aca="false">IF(A57="","",IF(COUNTIF($A$5:$A$64,A57)&gt;1,"Duplicado",IF(OR(E57="",F57=""),"Falta tipo ou situação",IF(AND(F57="Não",G57&gt;0),"Inativo com lançamento","OK"))))</f>
        <v/>
      </c>
    </row>
    <row r="58" customFormat="false" ht="15" hidden="false" customHeight="false" outlineLevel="0" collapsed="false">
      <c r="A58" s="8"/>
      <c r="B58" s="11"/>
      <c r="C58" s="11"/>
      <c r="D58" s="11"/>
      <c r="E58" s="11"/>
      <c r="F58" s="11"/>
      <c r="G58" s="10" t="str">
        <f aca="false">IF(A58="","",COUNTIF(Lançamentos!$C$5:$C$504,A58))</f>
        <v/>
      </c>
      <c r="H58" s="13" t="str">
        <f aca="false">IF(A58="","",SUMIF(Lançamentos!$C$5:$C$504,A58,Lançamentos!$D$5:$D$504))</f>
        <v/>
      </c>
      <c r="I58" s="12" t="str">
        <f aca="false">IF(A58="","",IF(COUNTIF($A$5:$A$64,A58)&gt;1,"Duplicado",IF(OR(E58="",F58=""),"Falta tipo ou situação",IF(AND(F58="Não",G58&gt;0),"Inativo com lançamento","OK"))))</f>
        <v/>
      </c>
    </row>
    <row r="59" customFormat="false" ht="15" hidden="false" customHeight="false" outlineLevel="0" collapsed="false">
      <c r="A59" s="8"/>
      <c r="B59" s="11"/>
      <c r="C59" s="11"/>
      <c r="D59" s="11"/>
      <c r="E59" s="11"/>
      <c r="F59" s="11"/>
      <c r="G59" s="10" t="str">
        <f aca="false">IF(A59="","",COUNTIF(Lançamentos!$C$5:$C$504,A59))</f>
        <v/>
      </c>
      <c r="H59" s="13" t="str">
        <f aca="false">IF(A59="","",SUMIF(Lançamentos!$C$5:$C$504,A59,Lançamentos!$D$5:$D$504))</f>
        <v/>
      </c>
      <c r="I59" s="12" t="str">
        <f aca="false">IF(A59="","",IF(COUNTIF($A$5:$A$64,A59)&gt;1,"Duplicado",IF(OR(E59="",F59=""),"Falta tipo ou situação",IF(AND(F59="Não",G59&gt;0),"Inativo com lançamento","OK"))))</f>
        <v/>
      </c>
    </row>
    <row r="60" customFormat="false" ht="15" hidden="false" customHeight="false" outlineLevel="0" collapsed="false">
      <c r="A60" s="8"/>
      <c r="B60" s="11"/>
      <c r="C60" s="11"/>
      <c r="D60" s="11"/>
      <c r="E60" s="11"/>
      <c r="F60" s="11"/>
      <c r="G60" s="10" t="str">
        <f aca="false">IF(A60="","",COUNTIF(Lançamentos!$C$5:$C$504,A60))</f>
        <v/>
      </c>
      <c r="H60" s="13" t="str">
        <f aca="false">IF(A60="","",SUMIF(Lançamentos!$C$5:$C$504,A60,Lançamentos!$D$5:$D$504))</f>
        <v/>
      </c>
      <c r="I60" s="12" t="str">
        <f aca="false">IF(A60="","",IF(COUNTIF($A$5:$A$64,A60)&gt;1,"Duplicado",IF(OR(E60="",F60=""),"Falta tipo ou situação",IF(AND(F60="Não",G60&gt;0),"Inativo com lançamento","OK"))))</f>
        <v/>
      </c>
    </row>
    <row r="61" customFormat="false" ht="15" hidden="false" customHeight="false" outlineLevel="0" collapsed="false">
      <c r="A61" s="8"/>
      <c r="B61" s="11"/>
      <c r="C61" s="11"/>
      <c r="D61" s="11"/>
      <c r="E61" s="11"/>
      <c r="F61" s="11"/>
      <c r="G61" s="10" t="str">
        <f aca="false">IF(A61="","",COUNTIF(Lançamentos!$C$5:$C$504,A61))</f>
        <v/>
      </c>
      <c r="H61" s="13" t="str">
        <f aca="false">IF(A61="","",SUMIF(Lançamentos!$C$5:$C$504,A61,Lançamentos!$D$5:$D$504))</f>
        <v/>
      </c>
      <c r="I61" s="12" t="str">
        <f aca="false">IF(A61="","",IF(COUNTIF($A$5:$A$64,A61)&gt;1,"Duplicado",IF(OR(E61="",F61=""),"Falta tipo ou situação",IF(AND(F61="Não",G61&gt;0),"Inativo com lançamento","OK"))))</f>
        <v/>
      </c>
    </row>
    <row r="62" customFormat="false" ht="15" hidden="false" customHeight="false" outlineLevel="0" collapsed="false">
      <c r="A62" s="8"/>
      <c r="B62" s="11"/>
      <c r="C62" s="11"/>
      <c r="D62" s="11"/>
      <c r="E62" s="11"/>
      <c r="F62" s="11"/>
      <c r="G62" s="10" t="str">
        <f aca="false">IF(A62="","",COUNTIF(Lançamentos!$C$5:$C$504,A62))</f>
        <v/>
      </c>
      <c r="H62" s="13" t="str">
        <f aca="false">IF(A62="","",SUMIF(Lançamentos!$C$5:$C$504,A62,Lançamentos!$D$5:$D$504))</f>
        <v/>
      </c>
      <c r="I62" s="12" t="str">
        <f aca="false">IF(A62="","",IF(COUNTIF($A$5:$A$64,A62)&gt;1,"Duplicado",IF(OR(E62="",F62=""),"Falta tipo ou situação",IF(AND(F62="Não",G62&gt;0),"Inativo com lançamento","OK"))))</f>
        <v/>
      </c>
    </row>
    <row r="63" customFormat="false" ht="15" hidden="false" customHeight="false" outlineLevel="0" collapsed="false">
      <c r="A63" s="8"/>
      <c r="B63" s="11"/>
      <c r="C63" s="11"/>
      <c r="D63" s="11"/>
      <c r="E63" s="11"/>
      <c r="F63" s="11"/>
      <c r="G63" s="10" t="str">
        <f aca="false">IF(A63="","",COUNTIF(Lançamentos!$C$5:$C$504,A63))</f>
        <v/>
      </c>
      <c r="H63" s="13" t="str">
        <f aca="false">IF(A63="","",SUMIF(Lançamentos!$C$5:$C$504,A63,Lançamentos!$D$5:$D$504))</f>
        <v/>
      </c>
      <c r="I63" s="12" t="str">
        <f aca="false">IF(A63="","",IF(COUNTIF($A$5:$A$64,A63)&gt;1,"Duplicado",IF(OR(E63="",F63=""),"Falta tipo ou situação",IF(AND(F63="Não",G63&gt;0),"Inativo com lançamento","OK"))))</f>
        <v/>
      </c>
    </row>
    <row r="64" customFormat="false" ht="15" hidden="false" customHeight="false" outlineLevel="0" collapsed="false">
      <c r="A64" s="8"/>
      <c r="B64" s="11"/>
      <c r="C64" s="11"/>
      <c r="D64" s="11"/>
      <c r="E64" s="11"/>
      <c r="F64" s="11"/>
      <c r="G64" s="10" t="str">
        <f aca="false">IF(A64="","",COUNTIF(Lançamentos!$C$5:$C$504,A64))</f>
        <v/>
      </c>
      <c r="H64" s="13" t="str">
        <f aca="false">IF(A64="","",SUMIF(Lançamentos!$C$5:$C$504,A64,Lançamentos!$D$5:$D$504))</f>
        <v/>
      </c>
      <c r="I64" s="12" t="str">
        <f aca="false">IF(A64="","",IF(COUNTIF($A$5:$A$64,A64)&gt;1,"Duplicado",IF(OR(E64="",F64=""),"Falta tipo ou situação",IF(AND(F64="Não",G64&gt;0),"Inativo com lançamento","OK"))))</f>
        <v/>
      </c>
    </row>
    <row r="65" customFormat="false" ht="15" hidden="false" customHeight="false" outlineLevel="0" collapsed="false">
      <c r="A65" s="14" t="s">
        <v>144</v>
      </c>
      <c r="B65" s="15"/>
      <c r="C65" s="15"/>
      <c r="D65" s="15"/>
      <c r="E65" s="15"/>
      <c r="F65" s="15"/>
      <c r="G65" s="16" t="n">
        <f aca="false">SUM(G5:G64)</f>
        <v>30</v>
      </c>
      <c r="H65" s="17" t="n">
        <f aca="false">SUM(H5:H64)</f>
        <v>3334930</v>
      </c>
      <c r="I65" s="15"/>
    </row>
    <row r="67" customFormat="false" ht="15" hidden="false" customHeight="false" outlineLevel="0" collapsed="false">
      <c r="A67" s="6" t="s">
        <v>28</v>
      </c>
    </row>
  </sheetData>
  <conditionalFormatting sqref="I5:I64">
    <cfRule type="expression" priority="2" aboveAverage="0" equalAverage="0" bottom="0" percent="0" rank="0" text="" dxfId="7">
      <formula>AND(I5&lt;&gt;"",I5&lt;&gt;"OK")</formula>
    </cfRule>
    <cfRule type="cellIs" priority="3" operator="equal" aboveAverage="0" equalAverage="0" bottom="0" percent="0" rank="0" text="" dxfId="8">
      <formula>"OK"</formula>
    </cfRule>
  </conditionalFormatting>
  <dataValidations count="2">
    <dataValidation allowBlank="true" errorStyle="stop" operator="between" showDropDown="false" showErrorMessage="false" showInputMessage="false" sqref="E5:E64" type="list">
      <formula1>Listas!$D$2:$D$4</formula1>
      <formula2>0</formula2>
    </dataValidation>
    <dataValidation allowBlank="true" errorStyle="stop" operator="between" showDropDown="false" showErrorMessage="false" showInputMessage="false" sqref="F5:F6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H3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4" min="4" style="0" width="32"/>
    <col collapsed="false" customWidth="true" hidden="false" outlineLevel="0" max="5" min="5" style="0" width="28"/>
    <col collapsed="false" customWidth="true" hidden="false" outlineLevel="0" max="6" min="6" style="0" width="12"/>
    <col collapsed="false" customWidth="true" hidden="false" outlineLevel="0" max="7" min="7" style="0" width="26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" t="s">
        <v>145</v>
      </c>
    </row>
    <row r="2" customFormat="false" ht="15" hidden="false" customHeight="false" outlineLevel="0" collapsed="false">
      <c r="A2" s="2" t="s">
        <v>146</v>
      </c>
    </row>
    <row r="4" customFormat="false" ht="31.5" hidden="false" customHeight="true" outlineLevel="0" collapsed="false">
      <c r="A4" s="7" t="s">
        <v>147</v>
      </c>
      <c r="B4" s="7" t="s">
        <v>148</v>
      </c>
      <c r="C4" s="7" t="s">
        <v>149</v>
      </c>
      <c r="D4" s="7" t="s">
        <v>32</v>
      </c>
      <c r="E4" s="7" t="s">
        <v>150</v>
      </c>
      <c r="F4" s="7" t="s">
        <v>34</v>
      </c>
      <c r="G4" s="7" t="s">
        <v>38</v>
      </c>
      <c r="H4" s="7" t="s">
        <v>151</v>
      </c>
    </row>
    <row r="5" customFormat="false" ht="15" hidden="false" customHeight="false" outlineLevel="0" collapsed="false">
      <c r="A5" s="8" t="s">
        <v>152</v>
      </c>
      <c r="B5" s="11" t="s">
        <v>153</v>
      </c>
      <c r="C5" s="8" t="s">
        <v>46</v>
      </c>
      <c r="D5" s="12" t="str">
        <f aca="false">IF(C5="","",IFERROR(INDEX('Plano de contas'!$B$5:$B$154,MATCH(C5,'Plano de contas'!$A$5:$A$154,0)),""))</f>
        <v>Venda de produtos</v>
      </c>
      <c r="E5" s="12" t="str">
        <f aca="false">IF(C5="","",IFERROR(INDEX('Plano de contas'!$E$5:$E$154,MATCH(C5,'Plano de contas'!$A$5:$A$154,0))&amp;"",""))</f>
        <v>Receita bruta</v>
      </c>
      <c r="F5" s="12" t="str">
        <f aca="false">IF(C5="","",IFERROR(INDEX('Plano de contas'!$D$5:$D$154,MATCH(C5,'Plano de contas'!$A$5:$A$154,0))&amp;"",""))</f>
        <v>Receita</v>
      </c>
      <c r="G5" s="12" t="str">
        <f aca="false">IF(A5="","",IF(SUMPRODUCT(--($A$5:$A$304=A5))&gt;1,"Conta repetida no de-para",IF(C5="","Sem conta gerencial",IF(ISNA(MATCH(C5,'Plano de contas'!$A$5:$A$154,0)),"Não existe no plano",IF(INDEX('Plano de contas'!$F$5:$F$154,MATCH(C5,'Plano de contas'!$A$5:$A$154,0))&lt;&gt;"Sim","Conta sintética","OK")))))</f>
        <v>OK</v>
      </c>
      <c r="H5" s="10" t="n">
        <f aca="false">IF(A5="","",SUMPRODUCT(--(Lançamentos!$B$5:$B$504=A5)))</f>
        <v>2</v>
      </c>
    </row>
    <row r="6" customFormat="false" ht="15" hidden="false" customHeight="false" outlineLevel="0" collapsed="false">
      <c r="A6" s="8" t="s">
        <v>154</v>
      </c>
      <c r="B6" s="11" t="s">
        <v>155</v>
      </c>
      <c r="C6" s="8" t="s">
        <v>46</v>
      </c>
      <c r="D6" s="12" t="str">
        <f aca="false">IF(C6="","",IFERROR(INDEX('Plano de contas'!$B$5:$B$154,MATCH(C6,'Plano de contas'!$A$5:$A$154,0)),""))</f>
        <v>Venda de produtos</v>
      </c>
      <c r="E6" s="12" t="str">
        <f aca="false">IF(C6="","",IFERROR(INDEX('Plano de contas'!$E$5:$E$154,MATCH(C6,'Plano de contas'!$A$5:$A$154,0))&amp;"",""))</f>
        <v>Receita bruta</v>
      </c>
      <c r="F6" s="12" t="str">
        <f aca="false">IF(C6="","",IFERROR(INDEX('Plano de contas'!$D$5:$D$154,MATCH(C6,'Plano de contas'!$A$5:$A$154,0))&amp;"",""))</f>
        <v>Receita</v>
      </c>
      <c r="G6" s="12" t="str">
        <f aca="false">IF(A6="","",IF(SUMPRODUCT(--($A$5:$A$304=A6))&gt;1,"Conta repetida no de-para",IF(C6="","Sem conta gerencial",IF(ISNA(MATCH(C6,'Plano de contas'!$A$5:$A$154,0)),"Não existe no plano",IF(INDEX('Plano de contas'!$F$5:$F$154,MATCH(C6,'Plano de contas'!$A$5:$A$154,0))&lt;&gt;"Sim","Conta sintética","OK")))))</f>
        <v>OK</v>
      </c>
      <c r="H6" s="10" t="n">
        <f aca="false">IF(A6="","",SUMPRODUCT(--(Lançamentos!$B$5:$B$504=A6)))</f>
        <v>1</v>
      </c>
    </row>
    <row r="7" customFormat="false" ht="15" hidden="false" customHeight="false" outlineLevel="0" collapsed="false">
      <c r="A7" s="8" t="s">
        <v>156</v>
      </c>
      <c r="B7" s="11" t="s">
        <v>157</v>
      </c>
      <c r="C7" s="8" t="s">
        <v>49</v>
      </c>
      <c r="D7" s="12" t="str">
        <f aca="false">IF(C7="","",IFERROR(INDEX('Plano de contas'!$B$5:$B$154,MATCH(C7,'Plano de contas'!$A$5:$A$154,0)),""))</f>
        <v>Prestação de serviços</v>
      </c>
      <c r="E7" s="12" t="str">
        <f aca="false">IF(C7="","",IFERROR(INDEX('Plano de contas'!$E$5:$E$154,MATCH(C7,'Plano de contas'!$A$5:$A$154,0))&amp;"",""))</f>
        <v>Receita bruta</v>
      </c>
      <c r="F7" s="12" t="str">
        <f aca="false">IF(C7="","",IFERROR(INDEX('Plano de contas'!$D$5:$D$154,MATCH(C7,'Plano de contas'!$A$5:$A$154,0))&amp;"",""))</f>
        <v>Receita</v>
      </c>
      <c r="G7" s="12" t="str">
        <f aca="false">IF(A7="","",IF(SUMPRODUCT(--($A$5:$A$304=A7))&gt;1,"Conta repetida no de-para",IF(C7="","Sem conta gerencial",IF(ISNA(MATCH(C7,'Plano de contas'!$A$5:$A$154,0)),"Não existe no plano",IF(INDEX('Plano de contas'!$F$5:$F$154,MATCH(C7,'Plano de contas'!$A$5:$A$154,0))&lt;&gt;"Sim","Conta sintética","OK")))))</f>
        <v>OK</v>
      </c>
      <c r="H7" s="10" t="n">
        <f aca="false">IF(A7="","",SUMPRODUCT(--(Lançamentos!$B$5:$B$504=A7)))</f>
        <v>1</v>
      </c>
    </row>
    <row r="8" customFormat="false" ht="15" hidden="false" customHeight="false" outlineLevel="0" collapsed="false">
      <c r="A8" s="8" t="s">
        <v>158</v>
      </c>
      <c r="B8" s="11" t="s">
        <v>159</v>
      </c>
      <c r="C8" s="8" t="s">
        <v>54</v>
      </c>
      <c r="D8" s="12" t="str">
        <f aca="false">IF(C8="","",IFERROR(INDEX('Plano de contas'!$B$5:$B$154,MATCH(C8,'Plano de contas'!$A$5:$A$154,0)),""))</f>
        <v>Impostos sobre vendas</v>
      </c>
      <c r="E8" s="12" t="str">
        <f aca="false">IF(C8="","",IFERROR(INDEX('Plano de contas'!$E$5:$E$154,MATCH(C8,'Plano de contas'!$A$5:$A$154,0))&amp;"",""))</f>
        <v>Deduções da receita</v>
      </c>
      <c r="F8" s="12" t="str">
        <f aca="false">IF(C8="","",IFERROR(INDEX('Plano de contas'!$D$5:$D$154,MATCH(C8,'Plano de contas'!$A$5:$A$154,0))&amp;"",""))</f>
        <v>Dedução</v>
      </c>
      <c r="G8" s="12" t="str">
        <f aca="false">IF(A8="","",IF(SUMPRODUCT(--($A$5:$A$304=A8))&gt;1,"Conta repetida no de-para",IF(C8="","Sem conta gerencial",IF(ISNA(MATCH(C8,'Plano de contas'!$A$5:$A$154,0)),"Não existe no plano",IF(INDEX('Plano de contas'!$F$5:$F$154,MATCH(C8,'Plano de contas'!$A$5:$A$154,0))&lt;&gt;"Sim","Conta sintética","OK")))))</f>
        <v>OK</v>
      </c>
      <c r="H8" s="10" t="n">
        <f aca="false">IF(A8="","",SUMPRODUCT(--(Lançamentos!$B$5:$B$504=A8)))</f>
        <v>1</v>
      </c>
    </row>
    <row r="9" customFormat="false" ht="15" hidden="false" customHeight="false" outlineLevel="0" collapsed="false">
      <c r="A9" s="8" t="s">
        <v>160</v>
      </c>
      <c r="B9" s="11" t="s">
        <v>161</v>
      </c>
      <c r="C9" s="8" t="s">
        <v>54</v>
      </c>
      <c r="D9" s="12" t="str">
        <f aca="false">IF(C9="","",IFERROR(INDEX('Plano de contas'!$B$5:$B$154,MATCH(C9,'Plano de contas'!$A$5:$A$154,0)),""))</f>
        <v>Impostos sobre vendas</v>
      </c>
      <c r="E9" s="12" t="str">
        <f aca="false">IF(C9="","",IFERROR(INDEX('Plano de contas'!$E$5:$E$154,MATCH(C9,'Plano de contas'!$A$5:$A$154,0))&amp;"",""))</f>
        <v>Deduções da receita</v>
      </c>
      <c r="F9" s="12" t="str">
        <f aca="false">IF(C9="","",IFERROR(INDEX('Plano de contas'!$D$5:$D$154,MATCH(C9,'Plano de contas'!$A$5:$A$154,0))&amp;"",""))</f>
        <v>Dedução</v>
      </c>
      <c r="G9" s="12" t="str">
        <f aca="false">IF(A9="","",IF(SUMPRODUCT(--($A$5:$A$304=A9))&gt;1,"Conta repetida no de-para",IF(C9="","Sem conta gerencial",IF(ISNA(MATCH(C9,'Plano de contas'!$A$5:$A$154,0)),"Não existe no plano",IF(INDEX('Plano de contas'!$F$5:$F$154,MATCH(C9,'Plano de contas'!$A$5:$A$154,0))&lt;&gt;"Sim","Conta sintética","OK")))))</f>
        <v>OK</v>
      </c>
      <c r="H9" s="10" t="n">
        <f aca="false">IF(A9="","",SUMPRODUCT(--(Lançamentos!$B$5:$B$504=A9)))</f>
        <v>1</v>
      </c>
    </row>
    <row r="10" customFormat="false" ht="15" hidden="false" customHeight="false" outlineLevel="0" collapsed="false">
      <c r="A10" s="8" t="s">
        <v>162</v>
      </c>
      <c r="B10" s="11" t="s">
        <v>163</v>
      </c>
      <c r="C10" s="8" t="s">
        <v>56</v>
      </c>
      <c r="D10" s="12" t="str">
        <f aca="false">IF(C10="","",IFERROR(INDEX('Plano de contas'!$B$5:$B$154,MATCH(C10,'Plano de contas'!$A$5:$A$154,0)),""))</f>
        <v>Devoluções e abatimentos</v>
      </c>
      <c r="E10" s="12" t="str">
        <f aca="false">IF(C10="","",IFERROR(INDEX('Plano de contas'!$E$5:$E$154,MATCH(C10,'Plano de contas'!$A$5:$A$154,0))&amp;"",""))</f>
        <v>Deduções da receita</v>
      </c>
      <c r="F10" s="12" t="str">
        <f aca="false">IF(C10="","",IFERROR(INDEX('Plano de contas'!$D$5:$D$154,MATCH(C10,'Plano de contas'!$A$5:$A$154,0))&amp;"",""))</f>
        <v>Dedução</v>
      </c>
      <c r="G10" s="12" t="str">
        <f aca="false">IF(A10="","",IF(SUMPRODUCT(--($A$5:$A$304=A10))&gt;1,"Conta repetida no de-para",IF(C10="","Sem conta gerencial",IF(ISNA(MATCH(C10,'Plano de contas'!$A$5:$A$154,0)),"Não existe no plano",IF(INDEX('Plano de contas'!$F$5:$F$154,MATCH(C10,'Plano de contas'!$A$5:$A$154,0))&lt;&gt;"Sim","Conta sintética","OK")))))</f>
        <v>OK</v>
      </c>
      <c r="H10" s="10" t="n">
        <f aca="false">IF(A10="","",SUMPRODUCT(--(Lançamentos!$B$5:$B$504=A10)))</f>
        <v>1</v>
      </c>
    </row>
    <row r="11" customFormat="false" ht="15" hidden="false" customHeight="false" outlineLevel="0" collapsed="false">
      <c r="A11" s="8" t="s">
        <v>164</v>
      </c>
      <c r="B11" s="11" t="s">
        <v>165</v>
      </c>
      <c r="C11" s="8" t="s">
        <v>61</v>
      </c>
      <c r="D11" s="12" t="str">
        <f aca="false">IF(C11="","",IFERROR(INDEX('Plano de contas'!$B$5:$B$154,MATCH(C11,'Plano de contas'!$A$5:$A$154,0)),""))</f>
        <v>Rendimentos de aplicações</v>
      </c>
      <c r="E11" s="12" t="str">
        <f aca="false">IF(C11="","",IFERROR(INDEX('Plano de contas'!$E$5:$E$154,MATCH(C11,'Plano de contas'!$A$5:$A$154,0))&amp;"",""))</f>
        <v>Resultado financeiro</v>
      </c>
      <c r="F11" s="12" t="str">
        <f aca="false">IF(C11="","",IFERROR(INDEX('Plano de contas'!$D$5:$D$154,MATCH(C11,'Plano de contas'!$A$5:$A$154,0))&amp;"",""))</f>
        <v>Receita</v>
      </c>
      <c r="G11" s="12" t="str">
        <f aca="false">IF(A11="","",IF(SUMPRODUCT(--($A$5:$A$304=A11))&gt;1,"Conta repetida no de-para",IF(C11="","Sem conta gerencial",IF(ISNA(MATCH(C11,'Plano de contas'!$A$5:$A$154,0)),"Não existe no plano",IF(INDEX('Plano de contas'!$F$5:$F$154,MATCH(C11,'Plano de contas'!$A$5:$A$154,0))&lt;&gt;"Sim","Conta sintética","OK")))))</f>
        <v>OK</v>
      </c>
      <c r="H11" s="10" t="n">
        <f aca="false">IF(A11="","",SUMPRODUCT(--(Lançamentos!$B$5:$B$504=A11)))</f>
        <v>1</v>
      </c>
    </row>
    <row r="12" customFormat="false" ht="15" hidden="false" customHeight="false" outlineLevel="0" collapsed="false">
      <c r="A12" s="8" t="s">
        <v>166</v>
      </c>
      <c r="B12" s="11" t="s">
        <v>167</v>
      </c>
      <c r="C12" s="8" t="s">
        <v>68</v>
      </c>
      <c r="D12" s="12" t="str">
        <f aca="false">IF(C12="","",IFERROR(INDEX('Plano de contas'!$B$5:$B$154,MATCH(C12,'Plano de contas'!$A$5:$A$154,0)),""))</f>
        <v>Matéria-prima e embalagens</v>
      </c>
      <c r="E12" s="12" t="str">
        <f aca="false">IF(C12="","",IFERROR(INDEX('Plano de contas'!$E$5:$E$154,MATCH(C12,'Plano de contas'!$A$5:$A$154,0))&amp;"",""))</f>
        <v>Custo dos produtos vendidos</v>
      </c>
      <c r="F12" s="12" t="str">
        <f aca="false">IF(C12="","",IFERROR(INDEX('Plano de contas'!$D$5:$D$154,MATCH(C12,'Plano de contas'!$A$5:$A$154,0))&amp;"",""))</f>
        <v>Custo</v>
      </c>
      <c r="G12" s="12" t="str">
        <f aca="false">IF(A12="","",IF(SUMPRODUCT(--($A$5:$A$304=A12))&gt;1,"Conta repetida no de-para",IF(C12="","Sem conta gerencial",IF(ISNA(MATCH(C12,'Plano de contas'!$A$5:$A$154,0)),"Não existe no plano",IF(INDEX('Plano de contas'!$F$5:$F$154,MATCH(C12,'Plano de contas'!$A$5:$A$154,0))&lt;&gt;"Sim","Conta sintética","OK")))))</f>
        <v>OK</v>
      </c>
      <c r="H12" s="10" t="n">
        <f aca="false">IF(A12="","",SUMPRODUCT(--(Lançamentos!$B$5:$B$504=A12)))</f>
        <v>2</v>
      </c>
    </row>
    <row r="13" customFormat="false" ht="15" hidden="false" customHeight="false" outlineLevel="0" collapsed="false">
      <c r="A13" s="8" t="s">
        <v>168</v>
      </c>
      <c r="B13" s="11" t="s">
        <v>169</v>
      </c>
      <c r="C13" s="8" t="s">
        <v>68</v>
      </c>
      <c r="D13" s="12" t="str">
        <f aca="false">IF(C13="","",IFERROR(INDEX('Plano de contas'!$B$5:$B$154,MATCH(C13,'Plano de contas'!$A$5:$A$154,0)),""))</f>
        <v>Matéria-prima e embalagens</v>
      </c>
      <c r="E13" s="12" t="str">
        <f aca="false">IF(C13="","",IFERROR(INDEX('Plano de contas'!$E$5:$E$154,MATCH(C13,'Plano de contas'!$A$5:$A$154,0))&amp;"",""))</f>
        <v>Custo dos produtos vendidos</v>
      </c>
      <c r="F13" s="12" t="str">
        <f aca="false">IF(C13="","",IFERROR(INDEX('Plano de contas'!$D$5:$D$154,MATCH(C13,'Plano de contas'!$A$5:$A$154,0))&amp;"",""))</f>
        <v>Custo</v>
      </c>
      <c r="G13" s="12" t="str">
        <f aca="false">IF(A13="","",IF(SUMPRODUCT(--($A$5:$A$304=A13))&gt;1,"Conta repetida no de-para",IF(C13="","Sem conta gerencial",IF(ISNA(MATCH(C13,'Plano de contas'!$A$5:$A$154,0)),"Não existe no plano",IF(INDEX('Plano de contas'!$F$5:$F$154,MATCH(C13,'Plano de contas'!$A$5:$A$154,0))&lt;&gt;"Sim","Conta sintética","OK")))))</f>
        <v>OK</v>
      </c>
      <c r="H13" s="10" t="n">
        <f aca="false">IF(A13="","",SUMPRODUCT(--(Lançamentos!$B$5:$B$504=A13)))</f>
        <v>1</v>
      </c>
    </row>
    <row r="14" customFormat="false" ht="15" hidden="false" customHeight="false" outlineLevel="0" collapsed="false">
      <c r="A14" s="8" t="s">
        <v>170</v>
      </c>
      <c r="B14" s="11" t="s">
        <v>171</v>
      </c>
      <c r="C14" s="8" t="s">
        <v>70</v>
      </c>
      <c r="D14" s="12" t="str">
        <f aca="false">IF(C14="","",IFERROR(INDEX('Plano de contas'!$B$5:$B$154,MATCH(C14,'Plano de contas'!$A$5:$A$154,0)),""))</f>
        <v>Mão de obra direta</v>
      </c>
      <c r="E14" s="12" t="str">
        <f aca="false">IF(C14="","",IFERROR(INDEX('Plano de contas'!$E$5:$E$154,MATCH(C14,'Plano de contas'!$A$5:$A$154,0))&amp;"",""))</f>
        <v>Custo dos produtos vendidos</v>
      </c>
      <c r="F14" s="12" t="str">
        <f aca="false">IF(C14="","",IFERROR(INDEX('Plano de contas'!$D$5:$D$154,MATCH(C14,'Plano de contas'!$A$5:$A$154,0))&amp;"",""))</f>
        <v>Custo</v>
      </c>
      <c r="G14" s="12" t="str">
        <f aca="false">IF(A14="","",IF(SUMPRODUCT(--($A$5:$A$304=A14))&gt;1,"Conta repetida no de-para",IF(C14="","Sem conta gerencial",IF(ISNA(MATCH(C14,'Plano de contas'!$A$5:$A$154,0)),"Não existe no plano",IF(INDEX('Plano de contas'!$F$5:$F$154,MATCH(C14,'Plano de contas'!$A$5:$A$154,0))&lt;&gt;"Sim","Conta sintética","OK")))))</f>
        <v>OK</v>
      </c>
      <c r="H14" s="10" t="n">
        <f aca="false">IF(A14="","",SUMPRODUCT(--(Lançamentos!$B$5:$B$504=A14)))</f>
        <v>2</v>
      </c>
    </row>
    <row r="15" customFormat="false" ht="15" hidden="false" customHeight="false" outlineLevel="0" collapsed="false">
      <c r="A15" s="8" t="s">
        <v>172</v>
      </c>
      <c r="B15" s="11" t="s">
        <v>173</v>
      </c>
      <c r="C15" s="8" t="s">
        <v>70</v>
      </c>
      <c r="D15" s="12" t="str">
        <f aca="false">IF(C15="","",IFERROR(INDEX('Plano de contas'!$B$5:$B$154,MATCH(C15,'Plano de contas'!$A$5:$A$154,0)),""))</f>
        <v>Mão de obra direta</v>
      </c>
      <c r="E15" s="12" t="str">
        <f aca="false">IF(C15="","",IFERROR(INDEX('Plano de contas'!$E$5:$E$154,MATCH(C15,'Plano de contas'!$A$5:$A$154,0))&amp;"",""))</f>
        <v>Custo dos produtos vendidos</v>
      </c>
      <c r="F15" s="12" t="str">
        <f aca="false">IF(C15="","",IFERROR(INDEX('Plano de contas'!$D$5:$D$154,MATCH(C15,'Plano de contas'!$A$5:$A$154,0))&amp;"",""))</f>
        <v>Custo</v>
      </c>
      <c r="G15" s="12" t="str">
        <f aca="false">IF(A15="","",IF(SUMPRODUCT(--($A$5:$A$304=A15))&gt;1,"Conta repetida no de-para",IF(C15="","Sem conta gerencial",IF(ISNA(MATCH(C15,'Plano de contas'!$A$5:$A$154,0)),"Não existe no plano",IF(INDEX('Plano de contas'!$F$5:$F$154,MATCH(C15,'Plano de contas'!$A$5:$A$154,0))&lt;&gt;"Sim","Conta sintética","OK")))))</f>
        <v>OK</v>
      </c>
      <c r="H15" s="10" t="n">
        <f aca="false">IF(A15="","",SUMPRODUCT(--(Lançamentos!$B$5:$B$504=A15)))</f>
        <v>2</v>
      </c>
    </row>
    <row r="16" customFormat="false" ht="15" hidden="false" customHeight="false" outlineLevel="0" collapsed="false">
      <c r="A16" s="8" t="s">
        <v>174</v>
      </c>
      <c r="B16" s="11" t="s">
        <v>175</v>
      </c>
      <c r="C16" s="8" t="s">
        <v>72</v>
      </c>
      <c r="D16" s="12" t="str">
        <f aca="false">IF(C16="","",IFERROR(INDEX('Plano de contas'!$B$5:$B$154,MATCH(C16,'Plano de contas'!$A$5:$A$154,0)),""))</f>
        <v>Energia e utilidades da fábrica</v>
      </c>
      <c r="E16" s="12" t="str">
        <f aca="false">IF(C16="","",IFERROR(INDEX('Plano de contas'!$E$5:$E$154,MATCH(C16,'Plano de contas'!$A$5:$A$154,0))&amp;"",""))</f>
        <v>Custo dos produtos vendidos</v>
      </c>
      <c r="F16" s="12" t="str">
        <f aca="false">IF(C16="","",IFERROR(INDEX('Plano de contas'!$D$5:$D$154,MATCH(C16,'Plano de contas'!$A$5:$A$154,0))&amp;"",""))</f>
        <v>Custo</v>
      </c>
      <c r="G16" s="12" t="str">
        <f aca="false">IF(A16="","",IF(SUMPRODUCT(--($A$5:$A$304=A16))&gt;1,"Conta repetida no de-para",IF(C16="","Sem conta gerencial",IF(ISNA(MATCH(C16,'Plano de contas'!$A$5:$A$154,0)),"Não existe no plano",IF(INDEX('Plano de contas'!$F$5:$F$154,MATCH(C16,'Plano de contas'!$A$5:$A$154,0))&lt;&gt;"Sim","Conta sintética","OK")))))</f>
        <v>OK</v>
      </c>
      <c r="H16" s="10" t="n">
        <f aca="false">IF(A16="","",SUMPRODUCT(--(Lançamentos!$B$5:$B$504=A16)))</f>
        <v>1</v>
      </c>
    </row>
    <row r="17" customFormat="false" ht="15" hidden="false" customHeight="false" outlineLevel="0" collapsed="false">
      <c r="A17" s="8" t="s">
        <v>176</v>
      </c>
      <c r="B17" s="11" t="s">
        <v>177</v>
      </c>
      <c r="C17" s="8" t="s">
        <v>74</v>
      </c>
      <c r="D17" s="12" t="str">
        <f aca="false">IF(C17="","",IFERROR(INDEX('Plano de contas'!$B$5:$B$154,MATCH(C17,'Plano de contas'!$A$5:$A$154,0)),""))</f>
        <v>Manutenção industrial</v>
      </c>
      <c r="E17" s="12" t="str">
        <f aca="false">IF(C17="","",IFERROR(INDEX('Plano de contas'!$E$5:$E$154,MATCH(C17,'Plano de contas'!$A$5:$A$154,0))&amp;"",""))</f>
        <v>Custo dos produtos vendidos</v>
      </c>
      <c r="F17" s="12" t="str">
        <f aca="false">IF(C17="","",IFERROR(INDEX('Plano de contas'!$D$5:$D$154,MATCH(C17,'Plano de contas'!$A$5:$A$154,0))&amp;"",""))</f>
        <v>Custo</v>
      </c>
      <c r="G17" s="12" t="str">
        <f aca="false">IF(A17="","",IF(SUMPRODUCT(--($A$5:$A$304=A17))&gt;1,"Conta repetida no de-para",IF(C17="","Sem conta gerencial",IF(ISNA(MATCH(C17,'Plano de contas'!$A$5:$A$154,0)),"Não existe no plano",IF(INDEX('Plano de contas'!$F$5:$F$154,MATCH(C17,'Plano de contas'!$A$5:$A$154,0))&lt;&gt;"Sim","Conta sintética","OK")))))</f>
        <v>OK</v>
      </c>
      <c r="H17" s="10" t="n">
        <f aca="false">IF(A17="","",SUMPRODUCT(--(Lançamentos!$B$5:$B$504=A17)))</f>
        <v>1</v>
      </c>
    </row>
    <row r="18" customFormat="false" ht="15" hidden="false" customHeight="false" outlineLevel="0" collapsed="false">
      <c r="A18" s="8" t="s">
        <v>178</v>
      </c>
      <c r="B18" s="11" t="s">
        <v>179</v>
      </c>
      <c r="C18" s="8" t="s">
        <v>81</v>
      </c>
      <c r="D18" s="12" t="str">
        <f aca="false">IF(C18="","",IFERROR(INDEX('Plano de contas'!$B$5:$B$154,MATCH(C18,'Plano de contas'!$A$5:$A$154,0)),""))</f>
        <v>Comissões sobre vendas</v>
      </c>
      <c r="E18" s="12" t="str">
        <f aca="false">IF(C18="","",IFERROR(INDEX('Plano de contas'!$E$5:$E$154,MATCH(C18,'Plano de contas'!$A$5:$A$154,0))&amp;"",""))</f>
        <v>Despesas comerciais</v>
      </c>
      <c r="F18" s="12" t="str">
        <f aca="false">IF(C18="","",IFERROR(INDEX('Plano de contas'!$D$5:$D$154,MATCH(C18,'Plano de contas'!$A$5:$A$154,0))&amp;"",""))</f>
        <v>Despesa</v>
      </c>
      <c r="G18" s="12" t="str">
        <f aca="false">IF(A18="","",IF(SUMPRODUCT(--($A$5:$A$304=A18))&gt;1,"Conta repetida no de-para",IF(C18="","Sem conta gerencial",IF(ISNA(MATCH(C18,'Plano de contas'!$A$5:$A$154,0)),"Não existe no plano",IF(INDEX('Plano de contas'!$F$5:$F$154,MATCH(C18,'Plano de contas'!$A$5:$A$154,0))&lt;&gt;"Sim","Conta sintética","OK")))))</f>
        <v>OK</v>
      </c>
      <c r="H18" s="10" t="n">
        <f aca="false">IF(A18="","",SUMPRODUCT(--(Lançamentos!$B$5:$B$504=A18)))</f>
        <v>1</v>
      </c>
    </row>
    <row r="19" customFormat="false" ht="15" hidden="false" customHeight="false" outlineLevel="0" collapsed="false">
      <c r="A19" s="8" t="s">
        <v>180</v>
      </c>
      <c r="B19" s="11" t="s">
        <v>181</v>
      </c>
      <c r="C19" s="8" t="s">
        <v>83</v>
      </c>
      <c r="D19" s="12" t="str">
        <f aca="false">IF(C19="","",IFERROR(INDEX('Plano de contas'!$B$5:$B$154,MATCH(C19,'Plano de contas'!$A$5:$A$154,0)),""))</f>
        <v>Marketing e publicidade</v>
      </c>
      <c r="E19" s="12" t="str">
        <f aca="false">IF(C19="","",IFERROR(INDEX('Plano de contas'!$E$5:$E$154,MATCH(C19,'Plano de contas'!$A$5:$A$154,0))&amp;"",""))</f>
        <v>Despesas comerciais</v>
      </c>
      <c r="F19" s="12" t="str">
        <f aca="false">IF(C19="","",IFERROR(INDEX('Plano de contas'!$D$5:$D$154,MATCH(C19,'Plano de contas'!$A$5:$A$154,0))&amp;"",""))</f>
        <v>Despesa</v>
      </c>
      <c r="G19" s="12" t="str">
        <f aca="false">IF(A19="","",IF(SUMPRODUCT(--($A$5:$A$304=A19))&gt;1,"Conta repetida no de-para",IF(C19="","Sem conta gerencial",IF(ISNA(MATCH(C19,'Plano de contas'!$A$5:$A$154,0)),"Não existe no plano",IF(INDEX('Plano de contas'!$F$5:$F$154,MATCH(C19,'Plano de contas'!$A$5:$A$154,0))&lt;&gt;"Sim","Conta sintética","OK")))))</f>
        <v>OK</v>
      </c>
      <c r="H19" s="10" t="n">
        <f aca="false">IF(A19="","",SUMPRODUCT(--(Lançamentos!$B$5:$B$504=A19)))</f>
        <v>1</v>
      </c>
    </row>
    <row r="20" customFormat="false" ht="15" hidden="false" customHeight="false" outlineLevel="0" collapsed="false">
      <c r="A20" s="8" t="s">
        <v>182</v>
      </c>
      <c r="B20" s="11" t="s">
        <v>183</v>
      </c>
      <c r="C20" s="8" t="s">
        <v>85</v>
      </c>
      <c r="D20" s="12" t="str">
        <f aca="false">IF(C20="","",IFERROR(INDEX('Plano de contas'!$B$5:$B$154,MATCH(C20,'Plano de contas'!$A$5:$A$154,0)),""))</f>
        <v>Fretes sobre vendas</v>
      </c>
      <c r="E20" s="12" t="str">
        <f aca="false">IF(C20="","",IFERROR(INDEX('Plano de contas'!$E$5:$E$154,MATCH(C20,'Plano de contas'!$A$5:$A$154,0))&amp;"",""))</f>
        <v>Despesas comerciais</v>
      </c>
      <c r="F20" s="12" t="str">
        <f aca="false">IF(C20="","",IFERROR(INDEX('Plano de contas'!$D$5:$D$154,MATCH(C20,'Plano de contas'!$A$5:$A$154,0))&amp;"",""))</f>
        <v>Despesa</v>
      </c>
      <c r="G20" s="12" t="str">
        <f aca="false">IF(A20="","",IF(SUMPRODUCT(--($A$5:$A$304=A20))&gt;1,"Conta repetida no de-para",IF(C20="","Sem conta gerencial",IF(ISNA(MATCH(C20,'Plano de contas'!$A$5:$A$154,0)),"Não existe no plano",IF(INDEX('Plano de contas'!$F$5:$F$154,MATCH(C20,'Plano de contas'!$A$5:$A$154,0))&lt;&gt;"Sim","Conta sintética","OK")))))</f>
        <v>OK</v>
      </c>
      <c r="H20" s="10" t="n">
        <f aca="false">IF(A20="","",SUMPRODUCT(--(Lançamentos!$B$5:$B$504=A20)))</f>
        <v>1</v>
      </c>
    </row>
    <row r="21" customFormat="false" ht="15" hidden="false" customHeight="false" outlineLevel="0" collapsed="false">
      <c r="A21" s="8" t="s">
        <v>184</v>
      </c>
      <c r="B21" s="11" t="s">
        <v>185</v>
      </c>
      <c r="C21" s="8" t="s">
        <v>89</v>
      </c>
      <c r="D21" s="12" t="str">
        <f aca="false">IF(C21="","",IFERROR(INDEX('Plano de contas'!$B$5:$B$154,MATCH(C21,'Plano de contas'!$A$5:$A$154,0)),""))</f>
        <v>Aluguel e condomínio</v>
      </c>
      <c r="E21" s="12" t="str">
        <f aca="false">IF(C21="","",IFERROR(INDEX('Plano de contas'!$E$5:$E$154,MATCH(C21,'Plano de contas'!$A$5:$A$154,0))&amp;"",""))</f>
        <v>Despesas administrativas</v>
      </c>
      <c r="F21" s="12" t="str">
        <f aca="false">IF(C21="","",IFERROR(INDEX('Plano de contas'!$D$5:$D$154,MATCH(C21,'Plano de contas'!$A$5:$A$154,0))&amp;"",""))</f>
        <v>Despesa</v>
      </c>
      <c r="G21" s="12" t="str">
        <f aca="false">IF(A21="","",IF(SUMPRODUCT(--($A$5:$A$304=A21))&gt;1,"Conta repetida no de-para",IF(C21="","Sem conta gerencial",IF(ISNA(MATCH(C21,'Plano de contas'!$A$5:$A$154,0)),"Não existe no plano",IF(INDEX('Plano de contas'!$F$5:$F$154,MATCH(C21,'Plano de contas'!$A$5:$A$154,0))&lt;&gt;"Sim","Conta sintética","OK")))))</f>
        <v>OK</v>
      </c>
      <c r="H21" s="10" t="n">
        <f aca="false">IF(A21="","",SUMPRODUCT(--(Lançamentos!$B$5:$B$504=A21)))</f>
        <v>1</v>
      </c>
    </row>
    <row r="22" customFormat="false" ht="15" hidden="false" customHeight="false" outlineLevel="0" collapsed="false">
      <c r="A22" s="8" t="s">
        <v>186</v>
      </c>
      <c r="B22" s="11" t="s">
        <v>187</v>
      </c>
      <c r="C22" s="8" t="s">
        <v>89</v>
      </c>
      <c r="D22" s="12" t="str">
        <f aca="false">IF(C22="","",IFERROR(INDEX('Plano de contas'!$B$5:$B$154,MATCH(C22,'Plano de contas'!$A$5:$A$154,0)),""))</f>
        <v>Aluguel e condomínio</v>
      </c>
      <c r="E22" s="12" t="str">
        <f aca="false">IF(C22="","",IFERROR(INDEX('Plano de contas'!$E$5:$E$154,MATCH(C22,'Plano de contas'!$A$5:$A$154,0))&amp;"",""))</f>
        <v>Despesas administrativas</v>
      </c>
      <c r="F22" s="12" t="str">
        <f aca="false">IF(C22="","",IFERROR(INDEX('Plano de contas'!$D$5:$D$154,MATCH(C22,'Plano de contas'!$A$5:$A$154,0))&amp;"",""))</f>
        <v>Despesa</v>
      </c>
      <c r="G22" s="12" t="str">
        <f aca="false">IF(A22="","",IF(SUMPRODUCT(--($A$5:$A$304=A22))&gt;1,"Conta repetida no de-para",IF(C22="","Sem conta gerencial",IF(ISNA(MATCH(C22,'Plano de contas'!$A$5:$A$154,0)),"Não existe no plano",IF(INDEX('Plano de contas'!$F$5:$F$154,MATCH(C22,'Plano de contas'!$A$5:$A$154,0))&lt;&gt;"Sim","Conta sintética","OK")))))</f>
        <v>OK</v>
      </c>
      <c r="H22" s="10" t="n">
        <f aca="false">IF(A22="","",SUMPRODUCT(--(Lançamentos!$B$5:$B$504=A22)))</f>
        <v>1</v>
      </c>
    </row>
    <row r="23" customFormat="false" ht="15" hidden="false" customHeight="false" outlineLevel="0" collapsed="false">
      <c r="A23" s="8" t="s">
        <v>188</v>
      </c>
      <c r="B23" s="11" t="s">
        <v>189</v>
      </c>
      <c r="C23" s="8" t="s">
        <v>91</v>
      </c>
      <c r="D23" s="12" t="str">
        <f aca="false">IF(C23="","",IFERROR(INDEX('Plano de contas'!$B$5:$B$154,MATCH(C23,'Plano de contas'!$A$5:$A$154,0)),""))</f>
        <v>Sistemas e tecnologia</v>
      </c>
      <c r="E23" s="12" t="str">
        <f aca="false">IF(C23="","",IFERROR(INDEX('Plano de contas'!$E$5:$E$154,MATCH(C23,'Plano de contas'!$A$5:$A$154,0))&amp;"",""))</f>
        <v>Despesas administrativas</v>
      </c>
      <c r="F23" s="12" t="str">
        <f aca="false">IF(C23="","",IFERROR(INDEX('Plano de contas'!$D$5:$D$154,MATCH(C23,'Plano de contas'!$A$5:$A$154,0))&amp;"",""))</f>
        <v>Despesa</v>
      </c>
      <c r="G23" s="12" t="str">
        <f aca="false">IF(A23="","",IF(SUMPRODUCT(--($A$5:$A$304=A23))&gt;1,"Conta repetida no de-para",IF(C23="","Sem conta gerencial",IF(ISNA(MATCH(C23,'Plano de contas'!$A$5:$A$154,0)),"Não existe no plano",IF(INDEX('Plano de contas'!$F$5:$F$154,MATCH(C23,'Plano de contas'!$A$5:$A$154,0))&lt;&gt;"Sim","Conta sintética","OK")))))</f>
        <v>OK</v>
      </c>
      <c r="H23" s="10" t="n">
        <f aca="false">IF(A23="","",SUMPRODUCT(--(Lançamentos!$B$5:$B$504=A23)))</f>
        <v>1</v>
      </c>
    </row>
    <row r="24" customFormat="false" ht="15" hidden="false" customHeight="false" outlineLevel="0" collapsed="false">
      <c r="A24" s="8" t="s">
        <v>190</v>
      </c>
      <c r="B24" s="11" t="s">
        <v>191</v>
      </c>
      <c r="C24" s="8" t="s">
        <v>93</v>
      </c>
      <c r="D24" s="12" t="str">
        <f aca="false">IF(C24="","",IFERROR(INDEX('Plano de contas'!$B$5:$B$154,MATCH(C24,'Plano de contas'!$A$5:$A$154,0)),""))</f>
        <v>Serviços de terceiros</v>
      </c>
      <c r="E24" s="12" t="str">
        <f aca="false">IF(C24="","",IFERROR(INDEX('Plano de contas'!$E$5:$E$154,MATCH(C24,'Plano de contas'!$A$5:$A$154,0))&amp;"",""))</f>
        <v>Despesas administrativas</v>
      </c>
      <c r="F24" s="12" t="str">
        <f aca="false">IF(C24="","",IFERROR(INDEX('Plano de contas'!$D$5:$D$154,MATCH(C24,'Plano de contas'!$A$5:$A$154,0))&amp;"",""))</f>
        <v>Despesa</v>
      </c>
      <c r="G24" s="12" t="str">
        <f aca="false">IF(A24="","",IF(SUMPRODUCT(--($A$5:$A$304=A24))&gt;1,"Conta repetida no de-para",IF(C24="","Sem conta gerencial",IF(ISNA(MATCH(C24,'Plano de contas'!$A$5:$A$154,0)),"Não existe no plano",IF(INDEX('Plano de contas'!$F$5:$F$154,MATCH(C24,'Plano de contas'!$A$5:$A$154,0))&lt;&gt;"Sim","Conta sintética","OK")))))</f>
        <v>OK</v>
      </c>
      <c r="H24" s="10" t="n">
        <f aca="false">IF(A24="","",SUMPRODUCT(--(Lançamentos!$B$5:$B$504=A24)))</f>
        <v>1</v>
      </c>
    </row>
    <row r="25" customFormat="false" ht="15" hidden="false" customHeight="false" outlineLevel="0" collapsed="false">
      <c r="A25" s="8" t="s">
        <v>192</v>
      </c>
      <c r="B25" s="11" t="s">
        <v>193</v>
      </c>
      <c r="C25" s="8" t="s">
        <v>97</v>
      </c>
      <c r="D25" s="12" t="str">
        <f aca="false">IF(C25="","",IFERROR(INDEX('Plano de contas'!$B$5:$B$154,MATCH(C25,'Plano de contas'!$A$5:$A$154,0)),""))</f>
        <v>Salários e pró-labore</v>
      </c>
      <c r="E25" s="12" t="str">
        <f aca="false">IF(C25="","",IFERROR(INDEX('Plano de contas'!$E$5:$E$154,MATCH(C25,'Plano de contas'!$A$5:$A$154,0))&amp;"",""))</f>
        <v>Despesas com pessoal</v>
      </c>
      <c r="F25" s="12" t="str">
        <f aca="false">IF(C25="","",IFERROR(INDEX('Plano de contas'!$D$5:$D$154,MATCH(C25,'Plano de contas'!$A$5:$A$154,0))&amp;"",""))</f>
        <v>Despesa</v>
      </c>
      <c r="G25" s="12" t="str">
        <f aca="false">IF(A25="","",IF(SUMPRODUCT(--($A$5:$A$304=A25))&gt;1,"Conta repetida no de-para",IF(C25="","Sem conta gerencial",IF(ISNA(MATCH(C25,'Plano de contas'!$A$5:$A$154,0)),"Não existe no plano",IF(INDEX('Plano de contas'!$F$5:$F$154,MATCH(C25,'Plano de contas'!$A$5:$A$154,0))&lt;&gt;"Sim","Conta sintética","OK")))))</f>
        <v>OK</v>
      </c>
      <c r="H25" s="10" t="n">
        <f aca="false">IF(A25="","",SUMPRODUCT(--(Lançamentos!$B$5:$B$504=A25)))</f>
        <v>3</v>
      </c>
    </row>
    <row r="26" customFormat="false" ht="15" hidden="false" customHeight="false" outlineLevel="0" collapsed="false">
      <c r="A26" s="8" t="s">
        <v>194</v>
      </c>
      <c r="B26" s="11" t="s">
        <v>195</v>
      </c>
      <c r="C26" s="8" t="s">
        <v>99</v>
      </c>
      <c r="D26" s="12" t="str">
        <f aca="false">IF(C26="","",IFERROR(INDEX('Plano de contas'!$B$5:$B$154,MATCH(C26,'Plano de contas'!$A$5:$A$154,0)),""))</f>
        <v>Encargos e benefícios</v>
      </c>
      <c r="E26" s="12" t="str">
        <f aca="false">IF(C26="","",IFERROR(INDEX('Plano de contas'!$E$5:$E$154,MATCH(C26,'Plano de contas'!$A$5:$A$154,0))&amp;"",""))</f>
        <v>Despesas com pessoal</v>
      </c>
      <c r="F26" s="12" t="str">
        <f aca="false">IF(C26="","",IFERROR(INDEX('Plano de contas'!$D$5:$D$154,MATCH(C26,'Plano de contas'!$A$5:$A$154,0))&amp;"",""))</f>
        <v>Despesa</v>
      </c>
      <c r="G26" s="12" t="str">
        <f aca="false">IF(A26="","",IF(SUMPRODUCT(--($A$5:$A$304=A26))&gt;1,"Conta repetida no de-para",IF(C26="","Sem conta gerencial",IF(ISNA(MATCH(C26,'Plano de contas'!$A$5:$A$154,0)),"Não existe no plano",IF(INDEX('Plano de contas'!$F$5:$F$154,MATCH(C26,'Plano de contas'!$A$5:$A$154,0))&lt;&gt;"Sim","Conta sintética","OK")))))</f>
        <v>OK</v>
      </c>
      <c r="H26" s="10" t="n">
        <f aca="false">IF(A26="","",SUMPRODUCT(--(Lançamentos!$B$5:$B$504=A26)))</f>
        <v>1</v>
      </c>
    </row>
    <row r="27" customFormat="false" ht="15" hidden="false" customHeight="false" outlineLevel="0" collapsed="false">
      <c r="A27" s="8" t="s">
        <v>196</v>
      </c>
      <c r="B27" s="11" t="s">
        <v>197</v>
      </c>
      <c r="C27" s="8" t="s">
        <v>99</v>
      </c>
      <c r="D27" s="12" t="str">
        <f aca="false">IF(C27="","",IFERROR(INDEX('Plano de contas'!$B$5:$B$154,MATCH(C27,'Plano de contas'!$A$5:$A$154,0)),""))</f>
        <v>Encargos e benefícios</v>
      </c>
      <c r="E27" s="12" t="str">
        <f aca="false">IF(C27="","",IFERROR(INDEX('Plano de contas'!$E$5:$E$154,MATCH(C27,'Plano de contas'!$A$5:$A$154,0))&amp;"",""))</f>
        <v>Despesas com pessoal</v>
      </c>
      <c r="F27" s="12" t="str">
        <f aca="false">IF(C27="","",IFERROR(INDEX('Plano de contas'!$D$5:$D$154,MATCH(C27,'Plano de contas'!$A$5:$A$154,0))&amp;"",""))</f>
        <v>Despesa</v>
      </c>
      <c r="G27" s="12" t="str">
        <f aca="false">IF(A27="","",IF(SUMPRODUCT(--($A$5:$A$304=A27))&gt;1,"Conta repetida no de-para",IF(C27="","Sem conta gerencial",IF(ISNA(MATCH(C27,'Plano de contas'!$A$5:$A$154,0)),"Não existe no plano",IF(INDEX('Plano de contas'!$F$5:$F$154,MATCH(C27,'Plano de contas'!$A$5:$A$154,0))&lt;&gt;"Sim","Conta sintética","OK")))))</f>
        <v>OK</v>
      </c>
      <c r="H27" s="10" t="n">
        <f aca="false">IF(A27="","",SUMPRODUCT(--(Lançamentos!$B$5:$B$504=A27)))</f>
        <v>1</v>
      </c>
    </row>
    <row r="28" customFormat="false" ht="15" hidden="false" customHeight="false" outlineLevel="0" collapsed="false">
      <c r="A28" s="8" t="s">
        <v>198</v>
      </c>
      <c r="B28" s="11" t="s">
        <v>199</v>
      </c>
      <c r="C28" s="8" t="s">
        <v>103</v>
      </c>
      <c r="D28" s="12" t="str">
        <f aca="false">IF(C28="","",IFERROR(INDEX('Plano de contas'!$B$5:$B$154,MATCH(C28,'Plano de contas'!$A$5:$A$154,0)),""))</f>
        <v>Juros e tarifas bancárias</v>
      </c>
      <c r="E28" s="12" t="str">
        <f aca="false">IF(C28="","",IFERROR(INDEX('Plano de contas'!$E$5:$E$154,MATCH(C28,'Plano de contas'!$A$5:$A$154,0))&amp;"",""))</f>
        <v>Resultado financeiro</v>
      </c>
      <c r="F28" s="12" t="str">
        <f aca="false">IF(C28="","",IFERROR(INDEX('Plano de contas'!$D$5:$D$154,MATCH(C28,'Plano de contas'!$A$5:$A$154,0))&amp;"",""))</f>
        <v>Despesa</v>
      </c>
      <c r="G28" s="12" t="str">
        <f aca="false">IF(A28="","",IF(SUMPRODUCT(--($A$5:$A$304=A28))&gt;1,"Conta repetida no de-para",IF(C28="","Sem conta gerencial",IF(ISNA(MATCH(C28,'Plano de contas'!$A$5:$A$154,0)),"Não existe no plano",IF(INDEX('Plano de contas'!$F$5:$F$154,MATCH(C28,'Plano de contas'!$A$5:$A$154,0))&lt;&gt;"Sim","Conta sintética","OK")))))</f>
        <v>OK</v>
      </c>
      <c r="H28" s="10" t="n">
        <f aca="false">IF(A28="","",SUMPRODUCT(--(Lançamentos!$B$5:$B$504=A28)))</f>
        <v>1</v>
      </c>
    </row>
    <row r="29" customFormat="false" ht="15" hidden="false" customHeight="false" outlineLevel="0" collapsed="false">
      <c r="A29" s="8" t="s">
        <v>200</v>
      </c>
      <c r="B29" s="11" t="s">
        <v>201</v>
      </c>
      <c r="C29" s="8" t="s">
        <v>103</v>
      </c>
      <c r="D29" s="12" t="str">
        <f aca="false">IF(C29="","",IFERROR(INDEX('Plano de contas'!$B$5:$B$154,MATCH(C29,'Plano de contas'!$A$5:$A$154,0)),""))</f>
        <v>Juros e tarifas bancárias</v>
      </c>
      <c r="E29" s="12" t="str">
        <f aca="false">IF(C29="","",IFERROR(INDEX('Plano de contas'!$E$5:$E$154,MATCH(C29,'Plano de contas'!$A$5:$A$154,0))&amp;"",""))</f>
        <v>Resultado financeiro</v>
      </c>
      <c r="F29" s="12" t="str">
        <f aca="false">IF(C29="","",IFERROR(INDEX('Plano de contas'!$D$5:$D$154,MATCH(C29,'Plano de contas'!$A$5:$A$154,0))&amp;"",""))</f>
        <v>Despesa</v>
      </c>
      <c r="G29" s="12" t="str">
        <f aca="false">IF(A29="","",IF(SUMPRODUCT(--($A$5:$A$304=A29))&gt;1,"Conta repetida no de-para",IF(C29="","Sem conta gerencial",IF(ISNA(MATCH(C29,'Plano de contas'!$A$5:$A$154,0)),"Não existe no plano",IF(INDEX('Plano de contas'!$F$5:$F$154,MATCH(C29,'Plano de contas'!$A$5:$A$154,0))&lt;&gt;"Sim","Conta sintética","OK")))))</f>
        <v>OK</v>
      </c>
      <c r="H29" s="10" t="n">
        <f aca="false">IF(A29="","",SUMPRODUCT(--(Lançamentos!$B$5:$B$504=A29)))</f>
        <v>1</v>
      </c>
    </row>
    <row r="30" customFormat="false" ht="15" hidden="false" customHeight="false" outlineLevel="0" collapsed="false">
      <c r="A30" s="8"/>
      <c r="B30" s="11"/>
      <c r="C30" s="8"/>
      <c r="D30" s="12" t="str">
        <f aca="false">IF(C30="","",IFERROR(INDEX('Plano de contas'!$B$5:$B$154,MATCH(C30,'Plano de contas'!$A$5:$A$154,0)),""))</f>
        <v/>
      </c>
      <c r="E30" s="12" t="str">
        <f aca="false">IF(C30="","",IFERROR(INDEX('Plano de contas'!$E$5:$E$154,MATCH(C30,'Plano de contas'!$A$5:$A$154,0))&amp;"",""))</f>
        <v/>
      </c>
      <c r="F30" s="12" t="str">
        <f aca="false">IF(C30="","",IFERROR(INDEX('Plano de contas'!$D$5:$D$154,MATCH(C30,'Plano de contas'!$A$5:$A$154,0))&amp;"",""))</f>
        <v/>
      </c>
      <c r="G30" s="12" t="str">
        <f aca="false">IF(A30="","",IF(SUMPRODUCT(--($A$5:$A$304=A30))&gt;1,"Conta repetida no de-para",IF(C30="","Sem conta gerencial",IF(ISNA(MATCH(C30,'Plano de contas'!$A$5:$A$154,0)),"Não existe no plano",IF(INDEX('Plano de contas'!$F$5:$F$154,MATCH(C30,'Plano de contas'!$A$5:$A$154,0))&lt;&gt;"Sim","Conta sintética","OK")))))</f>
        <v/>
      </c>
      <c r="H30" s="10" t="str">
        <f aca="false">IF(A30="","",SUMPRODUCT(--(Lançamentos!$B$5:$B$504=A30)))</f>
        <v/>
      </c>
    </row>
    <row r="31" customFormat="false" ht="15" hidden="false" customHeight="false" outlineLevel="0" collapsed="false">
      <c r="A31" s="8"/>
      <c r="B31" s="11"/>
      <c r="C31" s="8"/>
      <c r="D31" s="12" t="str">
        <f aca="false">IF(C31="","",IFERROR(INDEX('Plano de contas'!$B$5:$B$154,MATCH(C31,'Plano de contas'!$A$5:$A$154,0)),""))</f>
        <v/>
      </c>
      <c r="E31" s="12" t="str">
        <f aca="false">IF(C31="","",IFERROR(INDEX('Plano de contas'!$E$5:$E$154,MATCH(C31,'Plano de contas'!$A$5:$A$154,0))&amp;"",""))</f>
        <v/>
      </c>
      <c r="F31" s="12" t="str">
        <f aca="false">IF(C31="","",IFERROR(INDEX('Plano de contas'!$D$5:$D$154,MATCH(C31,'Plano de contas'!$A$5:$A$154,0))&amp;"",""))</f>
        <v/>
      </c>
      <c r="G31" s="12" t="str">
        <f aca="false">IF(A31="","",IF(SUMPRODUCT(--($A$5:$A$304=A31))&gt;1,"Conta repetida no de-para",IF(C31="","Sem conta gerencial",IF(ISNA(MATCH(C31,'Plano de contas'!$A$5:$A$154,0)),"Não existe no plano",IF(INDEX('Plano de contas'!$F$5:$F$154,MATCH(C31,'Plano de contas'!$A$5:$A$154,0))&lt;&gt;"Sim","Conta sintética","OK")))))</f>
        <v/>
      </c>
      <c r="H31" s="10" t="str">
        <f aca="false">IF(A31="","",SUMPRODUCT(--(Lançamentos!$B$5:$B$504=A31)))</f>
        <v/>
      </c>
    </row>
    <row r="32" customFormat="false" ht="15" hidden="false" customHeight="false" outlineLevel="0" collapsed="false">
      <c r="A32" s="8"/>
      <c r="B32" s="11"/>
      <c r="C32" s="8"/>
      <c r="D32" s="12" t="str">
        <f aca="false">IF(C32="","",IFERROR(INDEX('Plano de contas'!$B$5:$B$154,MATCH(C32,'Plano de contas'!$A$5:$A$154,0)),""))</f>
        <v/>
      </c>
      <c r="E32" s="12" t="str">
        <f aca="false">IF(C32="","",IFERROR(INDEX('Plano de contas'!$E$5:$E$154,MATCH(C32,'Plano de contas'!$A$5:$A$154,0))&amp;"",""))</f>
        <v/>
      </c>
      <c r="F32" s="12" t="str">
        <f aca="false">IF(C32="","",IFERROR(INDEX('Plano de contas'!$D$5:$D$154,MATCH(C32,'Plano de contas'!$A$5:$A$154,0))&amp;"",""))</f>
        <v/>
      </c>
      <c r="G32" s="12" t="str">
        <f aca="false">IF(A32="","",IF(SUMPRODUCT(--($A$5:$A$304=A32))&gt;1,"Conta repetida no de-para",IF(C32="","Sem conta gerencial",IF(ISNA(MATCH(C32,'Plano de contas'!$A$5:$A$154,0)),"Não existe no plano",IF(INDEX('Plano de contas'!$F$5:$F$154,MATCH(C32,'Plano de contas'!$A$5:$A$154,0))&lt;&gt;"Sim","Conta sintética","OK")))))</f>
        <v/>
      </c>
      <c r="H32" s="10" t="str">
        <f aca="false">IF(A32="","",SUMPRODUCT(--(Lançamentos!$B$5:$B$504=A32)))</f>
        <v/>
      </c>
    </row>
    <row r="33" customFormat="false" ht="15" hidden="false" customHeight="false" outlineLevel="0" collapsed="false">
      <c r="A33" s="8"/>
      <c r="B33" s="11"/>
      <c r="C33" s="8"/>
      <c r="D33" s="12" t="str">
        <f aca="false">IF(C33="","",IFERROR(INDEX('Plano de contas'!$B$5:$B$154,MATCH(C33,'Plano de contas'!$A$5:$A$154,0)),""))</f>
        <v/>
      </c>
      <c r="E33" s="12" t="str">
        <f aca="false">IF(C33="","",IFERROR(INDEX('Plano de contas'!$E$5:$E$154,MATCH(C33,'Plano de contas'!$A$5:$A$154,0))&amp;"",""))</f>
        <v/>
      </c>
      <c r="F33" s="12" t="str">
        <f aca="false">IF(C33="","",IFERROR(INDEX('Plano de contas'!$D$5:$D$154,MATCH(C33,'Plano de contas'!$A$5:$A$154,0))&amp;"",""))</f>
        <v/>
      </c>
      <c r="G33" s="12" t="str">
        <f aca="false">IF(A33="","",IF(SUMPRODUCT(--($A$5:$A$304=A33))&gt;1,"Conta repetida no de-para",IF(C33="","Sem conta gerencial",IF(ISNA(MATCH(C33,'Plano de contas'!$A$5:$A$154,0)),"Não existe no plano",IF(INDEX('Plano de contas'!$F$5:$F$154,MATCH(C33,'Plano de contas'!$A$5:$A$154,0))&lt;&gt;"Sim","Conta sintética","OK")))))</f>
        <v/>
      </c>
      <c r="H33" s="10" t="str">
        <f aca="false">IF(A33="","",SUMPRODUCT(--(Lançamentos!$B$5:$B$504=A33)))</f>
        <v/>
      </c>
    </row>
    <row r="34" customFormat="false" ht="15" hidden="false" customHeight="false" outlineLevel="0" collapsed="false">
      <c r="A34" s="8"/>
      <c r="B34" s="11"/>
      <c r="C34" s="8"/>
      <c r="D34" s="12" t="str">
        <f aca="false">IF(C34="","",IFERROR(INDEX('Plano de contas'!$B$5:$B$154,MATCH(C34,'Plano de contas'!$A$5:$A$154,0)),""))</f>
        <v/>
      </c>
      <c r="E34" s="12" t="str">
        <f aca="false">IF(C34="","",IFERROR(INDEX('Plano de contas'!$E$5:$E$154,MATCH(C34,'Plano de contas'!$A$5:$A$154,0))&amp;"",""))</f>
        <v/>
      </c>
      <c r="F34" s="12" t="str">
        <f aca="false">IF(C34="","",IFERROR(INDEX('Plano de contas'!$D$5:$D$154,MATCH(C34,'Plano de contas'!$A$5:$A$154,0))&amp;"",""))</f>
        <v/>
      </c>
      <c r="G34" s="12" t="str">
        <f aca="false">IF(A34="","",IF(SUMPRODUCT(--($A$5:$A$304=A34))&gt;1,"Conta repetida no de-para",IF(C34="","Sem conta gerencial",IF(ISNA(MATCH(C34,'Plano de contas'!$A$5:$A$154,0)),"Não existe no plano",IF(INDEX('Plano de contas'!$F$5:$F$154,MATCH(C34,'Plano de contas'!$A$5:$A$154,0))&lt;&gt;"Sim","Conta sintética","OK")))))</f>
        <v/>
      </c>
      <c r="H34" s="10" t="str">
        <f aca="false">IF(A34="","",SUMPRODUCT(--(Lançamentos!$B$5:$B$504=A34)))</f>
        <v/>
      </c>
    </row>
    <row r="35" customFormat="false" ht="15" hidden="false" customHeight="false" outlineLevel="0" collapsed="false">
      <c r="A35" s="8"/>
      <c r="B35" s="11"/>
      <c r="C35" s="8"/>
      <c r="D35" s="12" t="str">
        <f aca="false">IF(C35="","",IFERROR(INDEX('Plano de contas'!$B$5:$B$154,MATCH(C35,'Plano de contas'!$A$5:$A$154,0)),""))</f>
        <v/>
      </c>
      <c r="E35" s="12" t="str">
        <f aca="false">IF(C35="","",IFERROR(INDEX('Plano de contas'!$E$5:$E$154,MATCH(C35,'Plano de contas'!$A$5:$A$154,0))&amp;"",""))</f>
        <v/>
      </c>
      <c r="F35" s="12" t="str">
        <f aca="false">IF(C35="","",IFERROR(INDEX('Plano de contas'!$D$5:$D$154,MATCH(C35,'Plano de contas'!$A$5:$A$154,0))&amp;"",""))</f>
        <v/>
      </c>
      <c r="G35" s="12" t="str">
        <f aca="false">IF(A35="","",IF(SUMPRODUCT(--($A$5:$A$304=A35))&gt;1,"Conta repetida no de-para",IF(C35="","Sem conta gerencial",IF(ISNA(MATCH(C35,'Plano de contas'!$A$5:$A$154,0)),"Não existe no plano",IF(INDEX('Plano de contas'!$F$5:$F$154,MATCH(C35,'Plano de contas'!$A$5:$A$154,0))&lt;&gt;"Sim","Conta sintética","OK")))))</f>
        <v/>
      </c>
      <c r="H35" s="10" t="str">
        <f aca="false">IF(A35="","",SUMPRODUCT(--(Lançamentos!$B$5:$B$504=A35)))</f>
        <v/>
      </c>
    </row>
    <row r="36" customFormat="false" ht="15" hidden="false" customHeight="false" outlineLevel="0" collapsed="false">
      <c r="A36" s="8"/>
      <c r="B36" s="11"/>
      <c r="C36" s="8"/>
      <c r="D36" s="12" t="str">
        <f aca="false">IF(C36="","",IFERROR(INDEX('Plano de contas'!$B$5:$B$154,MATCH(C36,'Plano de contas'!$A$5:$A$154,0)),""))</f>
        <v/>
      </c>
      <c r="E36" s="12" t="str">
        <f aca="false">IF(C36="","",IFERROR(INDEX('Plano de contas'!$E$5:$E$154,MATCH(C36,'Plano de contas'!$A$5:$A$154,0))&amp;"",""))</f>
        <v/>
      </c>
      <c r="F36" s="12" t="str">
        <f aca="false">IF(C36="","",IFERROR(INDEX('Plano de contas'!$D$5:$D$154,MATCH(C36,'Plano de contas'!$A$5:$A$154,0))&amp;"",""))</f>
        <v/>
      </c>
      <c r="G36" s="12" t="str">
        <f aca="false">IF(A36="","",IF(SUMPRODUCT(--($A$5:$A$304=A36))&gt;1,"Conta repetida no de-para",IF(C36="","Sem conta gerencial",IF(ISNA(MATCH(C36,'Plano de contas'!$A$5:$A$154,0)),"Não existe no plano",IF(INDEX('Plano de contas'!$F$5:$F$154,MATCH(C36,'Plano de contas'!$A$5:$A$154,0))&lt;&gt;"Sim","Conta sintética","OK")))))</f>
        <v/>
      </c>
      <c r="H36" s="10" t="str">
        <f aca="false">IF(A36="","",SUMPRODUCT(--(Lançamentos!$B$5:$B$504=A36)))</f>
        <v/>
      </c>
    </row>
    <row r="37" customFormat="false" ht="15" hidden="false" customHeight="false" outlineLevel="0" collapsed="false">
      <c r="A37" s="8"/>
      <c r="B37" s="11"/>
      <c r="C37" s="8"/>
      <c r="D37" s="12" t="str">
        <f aca="false">IF(C37="","",IFERROR(INDEX('Plano de contas'!$B$5:$B$154,MATCH(C37,'Plano de contas'!$A$5:$A$154,0)),""))</f>
        <v/>
      </c>
      <c r="E37" s="12" t="str">
        <f aca="false">IF(C37="","",IFERROR(INDEX('Plano de contas'!$E$5:$E$154,MATCH(C37,'Plano de contas'!$A$5:$A$154,0))&amp;"",""))</f>
        <v/>
      </c>
      <c r="F37" s="12" t="str">
        <f aca="false">IF(C37="","",IFERROR(INDEX('Plano de contas'!$D$5:$D$154,MATCH(C37,'Plano de contas'!$A$5:$A$154,0))&amp;"",""))</f>
        <v/>
      </c>
      <c r="G37" s="12" t="str">
        <f aca="false">IF(A37="","",IF(SUMPRODUCT(--($A$5:$A$304=A37))&gt;1,"Conta repetida no de-para",IF(C37="","Sem conta gerencial",IF(ISNA(MATCH(C37,'Plano de contas'!$A$5:$A$154,0)),"Não existe no plano",IF(INDEX('Plano de contas'!$F$5:$F$154,MATCH(C37,'Plano de contas'!$A$5:$A$154,0))&lt;&gt;"Sim","Conta sintética","OK")))))</f>
        <v/>
      </c>
      <c r="H37" s="10" t="str">
        <f aca="false">IF(A37="","",SUMPRODUCT(--(Lançamentos!$B$5:$B$504=A37)))</f>
        <v/>
      </c>
    </row>
    <row r="38" customFormat="false" ht="15" hidden="false" customHeight="false" outlineLevel="0" collapsed="false">
      <c r="A38" s="8"/>
      <c r="B38" s="11"/>
      <c r="C38" s="8"/>
      <c r="D38" s="12" t="str">
        <f aca="false">IF(C38="","",IFERROR(INDEX('Plano de contas'!$B$5:$B$154,MATCH(C38,'Plano de contas'!$A$5:$A$154,0)),""))</f>
        <v/>
      </c>
      <c r="E38" s="12" t="str">
        <f aca="false">IF(C38="","",IFERROR(INDEX('Plano de contas'!$E$5:$E$154,MATCH(C38,'Plano de contas'!$A$5:$A$154,0))&amp;"",""))</f>
        <v/>
      </c>
      <c r="F38" s="12" t="str">
        <f aca="false">IF(C38="","",IFERROR(INDEX('Plano de contas'!$D$5:$D$154,MATCH(C38,'Plano de contas'!$A$5:$A$154,0))&amp;"",""))</f>
        <v/>
      </c>
      <c r="G38" s="12" t="str">
        <f aca="false">IF(A38="","",IF(SUMPRODUCT(--($A$5:$A$304=A38))&gt;1,"Conta repetida no de-para",IF(C38="","Sem conta gerencial",IF(ISNA(MATCH(C38,'Plano de contas'!$A$5:$A$154,0)),"Não existe no plano",IF(INDEX('Plano de contas'!$F$5:$F$154,MATCH(C38,'Plano de contas'!$A$5:$A$154,0))&lt;&gt;"Sim","Conta sintética","OK")))))</f>
        <v/>
      </c>
      <c r="H38" s="10" t="str">
        <f aca="false">IF(A38="","",SUMPRODUCT(--(Lançamentos!$B$5:$B$504=A38)))</f>
        <v/>
      </c>
    </row>
    <row r="39" customFormat="false" ht="15" hidden="false" customHeight="false" outlineLevel="0" collapsed="false">
      <c r="A39" s="8"/>
      <c r="B39" s="11"/>
      <c r="C39" s="8"/>
      <c r="D39" s="12" t="str">
        <f aca="false">IF(C39="","",IFERROR(INDEX('Plano de contas'!$B$5:$B$154,MATCH(C39,'Plano de contas'!$A$5:$A$154,0)),""))</f>
        <v/>
      </c>
      <c r="E39" s="12" t="str">
        <f aca="false">IF(C39="","",IFERROR(INDEX('Plano de contas'!$E$5:$E$154,MATCH(C39,'Plano de contas'!$A$5:$A$154,0))&amp;"",""))</f>
        <v/>
      </c>
      <c r="F39" s="12" t="str">
        <f aca="false">IF(C39="","",IFERROR(INDEX('Plano de contas'!$D$5:$D$154,MATCH(C39,'Plano de contas'!$A$5:$A$154,0))&amp;"",""))</f>
        <v/>
      </c>
      <c r="G39" s="12" t="str">
        <f aca="false">IF(A39="","",IF(SUMPRODUCT(--($A$5:$A$304=A39))&gt;1,"Conta repetida no de-para",IF(C39="","Sem conta gerencial",IF(ISNA(MATCH(C39,'Plano de contas'!$A$5:$A$154,0)),"Não existe no plano",IF(INDEX('Plano de contas'!$F$5:$F$154,MATCH(C39,'Plano de contas'!$A$5:$A$154,0))&lt;&gt;"Sim","Conta sintética","OK")))))</f>
        <v/>
      </c>
      <c r="H39" s="10" t="str">
        <f aca="false">IF(A39="","",SUMPRODUCT(--(Lançamentos!$B$5:$B$504=A39)))</f>
        <v/>
      </c>
    </row>
    <row r="40" customFormat="false" ht="15" hidden="false" customHeight="false" outlineLevel="0" collapsed="false">
      <c r="A40" s="8"/>
      <c r="B40" s="11"/>
      <c r="C40" s="8"/>
      <c r="D40" s="12" t="str">
        <f aca="false">IF(C40="","",IFERROR(INDEX('Plano de contas'!$B$5:$B$154,MATCH(C40,'Plano de contas'!$A$5:$A$154,0)),""))</f>
        <v/>
      </c>
      <c r="E40" s="12" t="str">
        <f aca="false">IF(C40="","",IFERROR(INDEX('Plano de contas'!$E$5:$E$154,MATCH(C40,'Plano de contas'!$A$5:$A$154,0))&amp;"",""))</f>
        <v/>
      </c>
      <c r="F40" s="12" t="str">
        <f aca="false">IF(C40="","",IFERROR(INDEX('Plano de contas'!$D$5:$D$154,MATCH(C40,'Plano de contas'!$A$5:$A$154,0))&amp;"",""))</f>
        <v/>
      </c>
      <c r="G40" s="12" t="str">
        <f aca="false">IF(A40="","",IF(SUMPRODUCT(--($A$5:$A$304=A40))&gt;1,"Conta repetida no de-para",IF(C40="","Sem conta gerencial",IF(ISNA(MATCH(C40,'Plano de contas'!$A$5:$A$154,0)),"Não existe no plano",IF(INDEX('Plano de contas'!$F$5:$F$154,MATCH(C40,'Plano de contas'!$A$5:$A$154,0))&lt;&gt;"Sim","Conta sintética","OK")))))</f>
        <v/>
      </c>
      <c r="H40" s="10" t="str">
        <f aca="false">IF(A40="","",SUMPRODUCT(--(Lançamentos!$B$5:$B$504=A40)))</f>
        <v/>
      </c>
    </row>
    <row r="41" customFormat="false" ht="15" hidden="false" customHeight="false" outlineLevel="0" collapsed="false">
      <c r="A41" s="8"/>
      <c r="B41" s="11"/>
      <c r="C41" s="8"/>
      <c r="D41" s="12" t="str">
        <f aca="false">IF(C41="","",IFERROR(INDEX('Plano de contas'!$B$5:$B$154,MATCH(C41,'Plano de contas'!$A$5:$A$154,0)),""))</f>
        <v/>
      </c>
      <c r="E41" s="12" t="str">
        <f aca="false">IF(C41="","",IFERROR(INDEX('Plano de contas'!$E$5:$E$154,MATCH(C41,'Plano de contas'!$A$5:$A$154,0))&amp;"",""))</f>
        <v/>
      </c>
      <c r="F41" s="12" t="str">
        <f aca="false">IF(C41="","",IFERROR(INDEX('Plano de contas'!$D$5:$D$154,MATCH(C41,'Plano de contas'!$A$5:$A$154,0))&amp;"",""))</f>
        <v/>
      </c>
      <c r="G41" s="12" t="str">
        <f aca="false">IF(A41="","",IF(SUMPRODUCT(--($A$5:$A$304=A41))&gt;1,"Conta repetida no de-para",IF(C41="","Sem conta gerencial",IF(ISNA(MATCH(C41,'Plano de contas'!$A$5:$A$154,0)),"Não existe no plano",IF(INDEX('Plano de contas'!$F$5:$F$154,MATCH(C41,'Plano de contas'!$A$5:$A$154,0))&lt;&gt;"Sim","Conta sintética","OK")))))</f>
        <v/>
      </c>
      <c r="H41" s="10" t="str">
        <f aca="false">IF(A41="","",SUMPRODUCT(--(Lançamentos!$B$5:$B$504=A41)))</f>
        <v/>
      </c>
    </row>
    <row r="42" customFormat="false" ht="15" hidden="false" customHeight="false" outlineLevel="0" collapsed="false">
      <c r="A42" s="8"/>
      <c r="B42" s="11"/>
      <c r="C42" s="8"/>
      <c r="D42" s="12" t="str">
        <f aca="false">IF(C42="","",IFERROR(INDEX('Plano de contas'!$B$5:$B$154,MATCH(C42,'Plano de contas'!$A$5:$A$154,0)),""))</f>
        <v/>
      </c>
      <c r="E42" s="12" t="str">
        <f aca="false">IF(C42="","",IFERROR(INDEX('Plano de contas'!$E$5:$E$154,MATCH(C42,'Plano de contas'!$A$5:$A$154,0))&amp;"",""))</f>
        <v/>
      </c>
      <c r="F42" s="12" t="str">
        <f aca="false">IF(C42="","",IFERROR(INDEX('Plano de contas'!$D$5:$D$154,MATCH(C42,'Plano de contas'!$A$5:$A$154,0))&amp;"",""))</f>
        <v/>
      </c>
      <c r="G42" s="12" t="str">
        <f aca="false">IF(A42="","",IF(SUMPRODUCT(--($A$5:$A$304=A42))&gt;1,"Conta repetida no de-para",IF(C42="","Sem conta gerencial",IF(ISNA(MATCH(C42,'Plano de contas'!$A$5:$A$154,0)),"Não existe no plano",IF(INDEX('Plano de contas'!$F$5:$F$154,MATCH(C42,'Plano de contas'!$A$5:$A$154,0))&lt;&gt;"Sim","Conta sintética","OK")))))</f>
        <v/>
      </c>
      <c r="H42" s="10" t="str">
        <f aca="false">IF(A42="","",SUMPRODUCT(--(Lançamentos!$B$5:$B$504=A42)))</f>
        <v/>
      </c>
    </row>
    <row r="43" customFormat="false" ht="15" hidden="false" customHeight="false" outlineLevel="0" collapsed="false">
      <c r="A43" s="8"/>
      <c r="B43" s="11"/>
      <c r="C43" s="8"/>
      <c r="D43" s="12" t="str">
        <f aca="false">IF(C43="","",IFERROR(INDEX('Plano de contas'!$B$5:$B$154,MATCH(C43,'Plano de contas'!$A$5:$A$154,0)),""))</f>
        <v/>
      </c>
      <c r="E43" s="12" t="str">
        <f aca="false">IF(C43="","",IFERROR(INDEX('Plano de contas'!$E$5:$E$154,MATCH(C43,'Plano de contas'!$A$5:$A$154,0))&amp;"",""))</f>
        <v/>
      </c>
      <c r="F43" s="12" t="str">
        <f aca="false">IF(C43="","",IFERROR(INDEX('Plano de contas'!$D$5:$D$154,MATCH(C43,'Plano de contas'!$A$5:$A$154,0))&amp;"",""))</f>
        <v/>
      </c>
      <c r="G43" s="12" t="str">
        <f aca="false">IF(A43="","",IF(SUMPRODUCT(--($A$5:$A$304=A43))&gt;1,"Conta repetida no de-para",IF(C43="","Sem conta gerencial",IF(ISNA(MATCH(C43,'Plano de contas'!$A$5:$A$154,0)),"Não existe no plano",IF(INDEX('Plano de contas'!$F$5:$F$154,MATCH(C43,'Plano de contas'!$A$5:$A$154,0))&lt;&gt;"Sim","Conta sintética","OK")))))</f>
        <v/>
      </c>
      <c r="H43" s="10" t="str">
        <f aca="false">IF(A43="","",SUMPRODUCT(--(Lançamentos!$B$5:$B$504=A43)))</f>
        <v/>
      </c>
    </row>
    <row r="44" customFormat="false" ht="15" hidden="false" customHeight="false" outlineLevel="0" collapsed="false">
      <c r="A44" s="8"/>
      <c r="B44" s="11"/>
      <c r="C44" s="8"/>
      <c r="D44" s="12" t="str">
        <f aca="false">IF(C44="","",IFERROR(INDEX('Plano de contas'!$B$5:$B$154,MATCH(C44,'Plano de contas'!$A$5:$A$154,0)),""))</f>
        <v/>
      </c>
      <c r="E44" s="12" t="str">
        <f aca="false">IF(C44="","",IFERROR(INDEX('Plano de contas'!$E$5:$E$154,MATCH(C44,'Plano de contas'!$A$5:$A$154,0))&amp;"",""))</f>
        <v/>
      </c>
      <c r="F44" s="12" t="str">
        <f aca="false">IF(C44="","",IFERROR(INDEX('Plano de contas'!$D$5:$D$154,MATCH(C44,'Plano de contas'!$A$5:$A$154,0))&amp;"",""))</f>
        <v/>
      </c>
      <c r="G44" s="12" t="str">
        <f aca="false">IF(A44="","",IF(SUMPRODUCT(--($A$5:$A$304=A44))&gt;1,"Conta repetida no de-para",IF(C44="","Sem conta gerencial",IF(ISNA(MATCH(C44,'Plano de contas'!$A$5:$A$154,0)),"Não existe no plano",IF(INDEX('Plano de contas'!$F$5:$F$154,MATCH(C44,'Plano de contas'!$A$5:$A$154,0))&lt;&gt;"Sim","Conta sintética","OK")))))</f>
        <v/>
      </c>
      <c r="H44" s="10" t="str">
        <f aca="false">IF(A44="","",SUMPRODUCT(--(Lançamentos!$B$5:$B$504=A44)))</f>
        <v/>
      </c>
    </row>
    <row r="45" customFormat="false" ht="15" hidden="false" customHeight="false" outlineLevel="0" collapsed="false">
      <c r="A45" s="8"/>
      <c r="B45" s="11"/>
      <c r="C45" s="8"/>
      <c r="D45" s="12" t="str">
        <f aca="false">IF(C45="","",IFERROR(INDEX('Plano de contas'!$B$5:$B$154,MATCH(C45,'Plano de contas'!$A$5:$A$154,0)),""))</f>
        <v/>
      </c>
      <c r="E45" s="12" t="str">
        <f aca="false">IF(C45="","",IFERROR(INDEX('Plano de contas'!$E$5:$E$154,MATCH(C45,'Plano de contas'!$A$5:$A$154,0))&amp;"",""))</f>
        <v/>
      </c>
      <c r="F45" s="12" t="str">
        <f aca="false">IF(C45="","",IFERROR(INDEX('Plano de contas'!$D$5:$D$154,MATCH(C45,'Plano de contas'!$A$5:$A$154,0))&amp;"",""))</f>
        <v/>
      </c>
      <c r="G45" s="12" t="str">
        <f aca="false">IF(A45="","",IF(SUMPRODUCT(--($A$5:$A$304=A45))&gt;1,"Conta repetida no de-para",IF(C45="","Sem conta gerencial",IF(ISNA(MATCH(C45,'Plano de contas'!$A$5:$A$154,0)),"Não existe no plano",IF(INDEX('Plano de contas'!$F$5:$F$154,MATCH(C45,'Plano de contas'!$A$5:$A$154,0))&lt;&gt;"Sim","Conta sintética","OK")))))</f>
        <v/>
      </c>
      <c r="H45" s="10" t="str">
        <f aca="false">IF(A45="","",SUMPRODUCT(--(Lançamentos!$B$5:$B$504=A45)))</f>
        <v/>
      </c>
    </row>
    <row r="46" customFormat="false" ht="15" hidden="false" customHeight="false" outlineLevel="0" collapsed="false">
      <c r="A46" s="8"/>
      <c r="B46" s="11"/>
      <c r="C46" s="8"/>
      <c r="D46" s="12" t="str">
        <f aca="false">IF(C46="","",IFERROR(INDEX('Plano de contas'!$B$5:$B$154,MATCH(C46,'Plano de contas'!$A$5:$A$154,0)),""))</f>
        <v/>
      </c>
      <c r="E46" s="12" t="str">
        <f aca="false">IF(C46="","",IFERROR(INDEX('Plano de contas'!$E$5:$E$154,MATCH(C46,'Plano de contas'!$A$5:$A$154,0))&amp;"",""))</f>
        <v/>
      </c>
      <c r="F46" s="12" t="str">
        <f aca="false">IF(C46="","",IFERROR(INDEX('Plano de contas'!$D$5:$D$154,MATCH(C46,'Plano de contas'!$A$5:$A$154,0))&amp;"",""))</f>
        <v/>
      </c>
      <c r="G46" s="12" t="str">
        <f aca="false">IF(A46="","",IF(SUMPRODUCT(--($A$5:$A$304=A46))&gt;1,"Conta repetida no de-para",IF(C46="","Sem conta gerencial",IF(ISNA(MATCH(C46,'Plano de contas'!$A$5:$A$154,0)),"Não existe no plano",IF(INDEX('Plano de contas'!$F$5:$F$154,MATCH(C46,'Plano de contas'!$A$5:$A$154,0))&lt;&gt;"Sim","Conta sintética","OK")))))</f>
        <v/>
      </c>
      <c r="H46" s="10" t="str">
        <f aca="false">IF(A46="","",SUMPRODUCT(--(Lançamentos!$B$5:$B$504=A46)))</f>
        <v/>
      </c>
    </row>
    <row r="47" customFormat="false" ht="15" hidden="false" customHeight="false" outlineLevel="0" collapsed="false">
      <c r="A47" s="8"/>
      <c r="B47" s="11"/>
      <c r="C47" s="8"/>
      <c r="D47" s="12" t="str">
        <f aca="false">IF(C47="","",IFERROR(INDEX('Plano de contas'!$B$5:$B$154,MATCH(C47,'Plano de contas'!$A$5:$A$154,0)),""))</f>
        <v/>
      </c>
      <c r="E47" s="12" t="str">
        <f aca="false">IF(C47="","",IFERROR(INDEX('Plano de contas'!$E$5:$E$154,MATCH(C47,'Plano de contas'!$A$5:$A$154,0))&amp;"",""))</f>
        <v/>
      </c>
      <c r="F47" s="12" t="str">
        <f aca="false">IF(C47="","",IFERROR(INDEX('Plano de contas'!$D$5:$D$154,MATCH(C47,'Plano de contas'!$A$5:$A$154,0))&amp;"",""))</f>
        <v/>
      </c>
      <c r="G47" s="12" t="str">
        <f aca="false">IF(A47="","",IF(SUMPRODUCT(--($A$5:$A$304=A47))&gt;1,"Conta repetida no de-para",IF(C47="","Sem conta gerencial",IF(ISNA(MATCH(C47,'Plano de contas'!$A$5:$A$154,0)),"Não existe no plano",IF(INDEX('Plano de contas'!$F$5:$F$154,MATCH(C47,'Plano de contas'!$A$5:$A$154,0))&lt;&gt;"Sim","Conta sintética","OK")))))</f>
        <v/>
      </c>
      <c r="H47" s="10" t="str">
        <f aca="false">IF(A47="","",SUMPRODUCT(--(Lançamentos!$B$5:$B$504=A47)))</f>
        <v/>
      </c>
    </row>
    <row r="48" customFormat="false" ht="15" hidden="false" customHeight="false" outlineLevel="0" collapsed="false">
      <c r="A48" s="8"/>
      <c r="B48" s="11"/>
      <c r="C48" s="8"/>
      <c r="D48" s="12" t="str">
        <f aca="false">IF(C48="","",IFERROR(INDEX('Plano de contas'!$B$5:$B$154,MATCH(C48,'Plano de contas'!$A$5:$A$154,0)),""))</f>
        <v/>
      </c>
      <c r="E48" s="12" t="str">
        <f aca="false">IF(C48="","",IFERROR(INDEX('Plano de contas'!$E$5:$E$154,MATCH(C48,'Plano de contas'!$A$5:$A$154,0))&amp;"",""))</f>
        <v/>
      </c>
      <c r="F48" s="12" t="str">
        <f aca="false">IF(C48="","",IFERROR(INDEX('Plano de contas'!$D$5:$D$154,MATCH(C48,'Plano de contas'!$A$5:$A$154,0))&amp;"",""))</f>
        <v/>
      </c>
      <c r="G48" s="12" t="str">
        <f aca="false">IF(A48="","",IF(SUMPRODUCT(--($A$5:$A$304=A48))&gt;1,"Conta repetida no de-para",IF(C48="","Sem conta gerencial",IF(ISNA(MATCH(C48,'Plano de contas'!$A$5:$A$154,0)),"Não existe no plano",IF(INDEX('Plano de contas'!$F$5:$F$154,MATCH(C48,'Plano de contas'!$A$5:$A$154,0))&lt;&gt;"Sim","Conta sintética","OK")))))</f>
        <v/>
      </c>
      <c r="H48" s="10" t="str">
        <f aca="false">IF(A48="","",SUMPRODUCT(--(Lançamentos!$B$5:$B$504=A48)))</f>
        <v/>
      </c>
    </row>
    <row r="49" customFormat="false" ht="15" hidden="false" customHeight="false" outlineLevel="0" collapsed="false">
      <c r="A49" s="8"/>
      <c r="B49" s="11"/>
      <c r="C49" s="8"/>
      <c r="D49" s="12" t="str">
        <f aca="false">IF(C49="","",IFERROR(INDEX('Plano de contas'!$B$5:$B$154,MATCH(C49,'Plano de contas'!$A$5:$A$154,0)),""))</f>
        <v/>
      </c>
      <c r="E49" s="12" t="str">
        <f aca="false">IF(C49="","",IFERROR(INDEX('Plano de contas'!$E$5:$E$154,MATCH(C49,'Plano de contas'!$A$5:$A$154,0))&amp;"",""))</f>
        <v/>
      </c>
      <c r="F49" s="12" t="str">
        <f aca="false">IF(C49="","",IFERROR(INDEX('Plano de contas'!$D$5:$D$154,MATCH(C49,'Plano de contas'!$A$5:$A$154,0))&amp;"",""))</f>
        <v/>
      </c>
      <c r="G49" s="12" t="str">
        <f aca="false">IF(A49="","",IF(SUMPRODUCT(--($A$5:$A$304=A49))&gt;1,"Conta repetida no de-para",IF(C49="","Sem conta gerencial",IF(ISNA(MATCH(C49,'Plano de contas'!$A$5:$A$154,0)),"Não existe no plano",IF(INDEX('Plano de contas'!$F$5:$F$154,MATCH(C49,'Plano de contas'!$A$5:$A$154,0))&lt;&gt;"Sim","Conta sintética","OK")))))</f>
        <v/>
      </c>
      <c r="H49" s="10" t="str">
        <f aca="false">IF(A49="","",SUMPRODUCT(--(Lançamentos!$B$5:$B$504=A49)))</f>
        <v/>
      </c>
    </row>
    <row r="50" customFormat="false" ht="15" hidden="false" customHeight="false" outlineLevel="0" collapsed="false">
      <c r="A50" s="8"/>
      <c r="B50" s="11"/>
      <c r="C50" s="8"/>
      <c r="D50" s="12" t="str">
        <f aca="false">IF(C50="","",IFERROR(INDEX('Plano de contas'!$B$5:$B$154,MATCH(C50,'Plano de contas'!$A$5:$A$154,0)),""))</f>
        <v/>
      </c>
      <c r="E50" s="12" t="str">
        <f aca="false">IF(C50="","",IFERROR(INDEX('Plano de contas'!$E$5:$E$154,MATCH(C50,'Plano de contas'!$A$5:$A$154,0))&amp;"",""))</f>
        <v/>
      </c>
      <c r="F50" s="12" t="str">
        <f aca="false">IF(C50="","",IFERROR(INDEX('Plano de contas'!$D$5:$D$154,MATCH(C50,'Plano de contas'!$A$5:$A$154,0))&amp;"",""))</f>
        <v/>
      </c>
      <c r="G50" s="12" t="str">
        <f aca="false">IF(A50="","",IF(SUMPRODUCT(--($A$5:$A$304=A50))&gt;1,"Conta repetida no de-para",IF(C50="","Sem conta gerencial",IF(ISNA(MATCH(C50,'Plano de contas'!$A$5:$A$154,0)),"Não existe no plano",IF(INDEX('Plano de contas'!$F$5:$F$154,MATCH(C50,'Plano de contas'!$A$5:$A$154,0))&lt;&gt;"Sim","Conta sintética","OK")))))</f>
        <v/>
      </c>
      <c r="H50" s="10" t="str">
        <f aca="false">IF(A50="","",SUMPRODUCT(--(Lançamentos!$B$5:$B$504=A50)))</f>
        <v/>
      </c>
    </row>
    <row r="51" customFormat="false" ht="15" hidden="false" customHeight="false" outlineLevel="0" collapsed="false">
      <c r="A51" s="8"/>
      <c r="B51" s="11"/>
      <c r="C51" s="8"/>
      <c r="D51" s="12" t="str">
        <f aca="false">IF(C51="","",IFERROR(INDEX('Plano de contas'!$B$5:$B$154,MATCH(C51,'Plano de contas'!$A$5:$A$154,0)),""))</f>
        <v/>
      </c>
      <c r="E51" s="12" t="str">
        <f aca="false">IF(C51="","",IFERROR(INDEX('Plano de contas'!$E$5:$E$154,MATCH(C51,'Plano de contas'!$A$5:$A$154,0))&amp;"",""))</f>
        <v/>
      </c>
      <c r="F51" s="12" t="str">
        <f aca="false">IF(C51="","",IFERROR(INDEX('Plano de contas'!$D$5:$D$154,MATCH(C51,'Plano de contas'!$A$5:$A$154,0))&amp;"",""))</f>
        <v/>
      </c>
      <c r="G51" s="12" t="str">
        <f aca="false">IF(A51="","",IF(SUMPRODUCT(--($A$5:$A$304=A51))&gt;1,"Conta repetida no de-para",IF(C51="","Sem conta gerencial",IF(ISNA(MATCH(C51,'Plano de contas'!$A$5:$A$154,0)),"Não existe no plano",IF(INDEX('Plano de contas'!$F$5:$F$154,MATCH(C51,'Plano de contas'!$A$5:$A$154,0))&lt;&gt;"Sim","Conta sintética","OK")))))</f>
        <v/>
      </c>
      <c r="H51" s="10" t="str">
        <f aca="false">IF(A51="","",SUMPRODUCT(--(Lançamentos!$B$5:$B$504=A51)))</f>
        <v/>
      </c>
    </row>
    <row r="52" customFormat="false" ht="15" hidden="false" customHeight="false" outlineLevel="0" collapsed="false">
      <c r="A52" s="8"/>
      <c r="B52" s="11"/>
      <c r="C52" s="8"/>
      <c r="D52" s="12" t="str">
        <f aca="false">IF(C52="","",IFERROR(INDEX('Plano de contas'!$B$5:$B$154,MATCH(C52,'Plano de contas'!$A$5:$A$154,0)),""))</f>
        <v/>
      </c>
      <c r="E52" s="12" t="str">
        <f aca="false">IF(C52="","",IFERROR(INDEX('Plano de contas'!$E$5:$E$154,MATCH(C52,'Plano de contas'!$A$5:$A$154,0))&amp;"",""))</f>
        <v/>
      </c>
      <c r="F52" s="12" t="str">
        <f aca="false">IF(C52="","",IFERROR(INDEX('Plano de contas'!$D$5:$D$154,MATCH(C52,'Plano de contas'!$A$5:$A$154,0))&amp;"",""))</f>
        <v/>
      </c>
      <c r="G52" s="12" t="str">
        <f aca="false">IF(A52="","",IF(SUMPRODUCT(--($A$5:$A$304=A52))&gt;1,"Conta repetida no de-para",IF(C52="","Sem conta gerencial",IF(ISNA(MATCH(C52,'Plano de contas'!$A$5:$A$154,0)),"Não existe no plano",IF(INDEX('Plano de contas'!$F$5:$F$154,MATCH(C52,'Plano de contas'!$A$5:$A$154,0))&lt;&gt;"Sim","Conta sintética","OK")))))</f>
        <v/>
      </c>
      <c r="H52" s="10" t="str">
        <f aca="false">IF(A52="","",SUMPRODUCT(--(Lançamentos!$B$5:$B$504=A52)))</f>
        <v/>
      </c>
    </row>
    <row r="53" customFormat="false" ht="15" hidden="false" customHeight="false" outlineLevel="0" collapsed="false">
      <c r="A53" s="8"/>
      <c r="B53" s="11"/>
      <c r="C53" s="8"/>
      <c r="D53" s="12" t="str">
        <f aca="false">IF(C53="","",IFERROR(INDEX('Plano de contas'!$B$5:$B$154,MATCH(C53,'Plano de contas'!$A$5:$A$154,0)),""))</f>
        <v/>
      </c>
      <c r="E53" s="12" t="str">
        <f aca="false">IF(C53="","",IFERROR(INDEX('Plano de contas'!$E$5:$E$154,MATCH(C53,'Plano de contas'!$A$5:$A$154,0))&amp;"",""))</f>
        <v/>
      </c>
      <c r="F53" s="12" t="str">
        <f aca="false">IF(C53="","",IFERROR(INDEX('Plano de contas'!$D$5:$D$154,MATCH(C53,'Plano de contas'!$A$5:$A$154,0))&amp;"",""))</f>
        <v/>
      </c>
      <c r="G53" s="12" t="str">
        <f aca="false">IF(A53="","",IF(SUMPRODUCT(--($A$5:$A$304=A53))&gt;1,"Conta repetida no de-para",IF(C53="","Sem conta gerencial",IF(ISNA(MATCH(C53,'Plano de contas'!$A$5:$A$154,0)),"Não existe no plano",IF(INDEX('Plano de contas'!$F$5:$F$154,MATCH(C53,'Plano de contas'!$A$5:$A$154,0))&lt;&gt;"Sim","Conta sintética","OK")))))</f>
        <v/>
      </c>
      <c r="H53" s="10" t="str">
        <f aca="false">IF(A53="","",SUMPRODUCT(--(Lançamentos!$B$5:$B$504=A53)))</f>
        <v/>
      </c>
    </row>
    <row r="54" customFormat="false" ht="15" hidden="false" customHeight="false" outlineLevel="0" collapsed="false">
      <c r="A54" s="8"/>
      <c r="B54" s="11"/>
      <c r="C54" s="8"/>
      <c r="D54" s="12" t="str">
        <f aca="false">IF(C54="","",IFERROR(INDEX('Plano de contas'!$B$5:$B$154,MATCH(C54,'Plano de contas'!$A$5:$A$154,0)),""))</f>
        <v/>
      </c>
      <c r="E54" s="12" t="str">
        <f aca="false">IF(C54="","",IFERROR(INDEX('Plano de contas'!$E$5:$E$154,MATCH(C54,'Plano de contas'!$A$5:$A$154,0))&amp;"",""))</f>
        <v/>
      </c>
      <c r="F54" s="12" t="str">
        <f aca="false">IF(C54="","",IFERROR(INDEX('Plano de contas'!$D$5:$D$154,MATCH(C54,'Plano de contas'!$A$5:$A$154,0))&amp;"",""))</f>
        <v/>
      </c>
      <c r="G54" s="12" t="str">
        <f aca="false">IF(A54="","",IF(SUMPRODUCT(--($A$5:$A$304=A54))&gt;1,"Conta repetida no de-para",IF(C54="","Sem conta gerencial",IF(ISNA(MATCH(C54,'Plano de contas'!$A$5:$A$154,0)),"Não existe no plano",IF(INDEX('Plano de contas'!$F$5:$F$154,MATCH(C54,'Plano de contas'!$A$5:$A$154,0))&lt;&gt;"Sim","Conta sintética","OK")))))</f>
        <v/>
      </c>
      <c r="H54" s="10" t="str">
        <f aca="false">IF(A54="","",SUMPRODUCT(--(Lançamentos!$B$5:$B$504=A54)))</f>
        <v/>
      </c>
    </row>
    <row r="55" customFormat="false" ht="15" hidden="false" customHeight="false" outlineLevel="0" collapsed="false">
      <c r="A55" s="8"/>
      <c r="B55" s="11"/>
      <c r="C55" s="8"/>
      <c r="D55" s="12" t="str">
        <f aca="false">IF(C55="","",IFERROR(INDEX('Plano de contas'!$B$5:$B$154,MATCH(C55,'Plano de contas'!$A$5:$A$154,0)),""))</f>
        <v/>
      </c>
      <c r="E55" s="12" t="str">
        <f aca="false">IF(C55="","",IFERROR(INDEX('Plano de contas'!$E$5:$E$154,MATCH(C55,'Plano de contas'!$A$5:$A$154,0))&amp;"",""))</f>
        <v/>
      </c>
      <c r="F55" s="12" t="str">
        <f aca="false">IF(C55="","",IFERROR(INDEX('Plano de contas'!$D$5:$D$154,MATCH(C55,'Plano de contas'!$A$5:$A$154,0))&amp;"",""))</f>
        <v/>
      </c>
      <c r="G55" s="12" t="str">
        <f aca="false">IF(A55="","",IF(SUMPRODUCT(--($A$5:$A$304=A55))&gt;1,"Conta repetida no de-para",IF(C55="","Sem conta gerencial",IF(ISNA(MATCH(C55,'Plano de contas'!$A$5:$A$154,0)),"Não existe no plano",IF(INDEX('Plano de contas'!$F$5:$F$154,MATCH(C55,'Plano de contas'!$A$5:$A$154,0))&lt;&gt;"Sim","Conta sintética","OK")))))</f>
        <v/>
      </c>
      <c r="H55" s="10" t="str">
        <f aca="false">IF(A55="","",SUMPRODUCT(--(Lançamentos!$B$5:$B$504=A55)))</f>
        <v/>
      </c>
    </row>
    <row r="56" customFormat="false" ht="15" hidden="false" customHeight="false" outlineLevel="0" collapsed="false">
      <c r="A56" s="8"/>
      <c r="B56" s="11"/>
      <c r="C56" s="8"/>
      <c r="D56" s="12" t="str">
        <f aca="false">IF(C56="","",IFERROR(INDEX('Plano de contas'!$B$5:$B$154,MATCH(C56,'Plano de contas'!$A$5:$A$154,0)),""))</f>
        <v/>
      </c>
      <c r="E56" s="12" t="str">
        <f aca="false">IF(C56="","",IFERROR(INDEX('Plano de contas'!$E$5:$E$154,MATCH(C56,'Plano de contas'!$A$5:$A$154,0))&amp;"",""))</f>
        <v/>
      </c>
      <c r="F56" s="12" t="str">
        <f aca="false">IF(C56="","",IFERROR(INDEX('Plano de contas'!$D$5:$D$154,MATCH(C56,'Plano de contas'!$A$5:$A$154,0))&amp;"",""))</f>
        <v/>
      </c>
      <c r="G56" s="12" t="str">
        <f aca="false">IF(A56="","",IF(SUMPRODUCT(--($A$5:$A$304=A56))&gt;1,"Conta repetida no de-para",IF(C56="","Sem conta gerencial",IF(ISNA(MATCH(C56,'Plano de contas'!$A$5:$A$154,0)),"Não existe no plano",IF(INDEX('Plano de contas'!$F$5:$F$154,MATCH(C56,'Plano de contas'!$A$5:$A$154,0))&lt;&gt;"Sim","Conta sintética","OK")))))</f>
        <v/>
      </c>
      <c r="H56" s="10" t="str">
        <f aca="false">IF(A56="","",SUMPRODUCT(--(Lançamentos!$B$5:$B$504=A56)))</f>
        <v/>
      </c>
    </row>
    <row r="57" customFormat="false" ht="15" hidden="false" customHeight="false" outlineLevel="0" collapsed="false">
      <c r="A57" s="8"/>
      <c r="B57" s="11"/>
      <c r="C57" s="8"/>
      <c r="D57" s="12" t="str">
        <f aca="false">IF(C57="","",IFERROR(INDEX('Plano de contas'!$B$5:$B$154,MATCH(C57,'Plano de contas'!$A$5:$A$154,0)),""))</f>
        <v/>
      </c>
      <c r="E57" s="12" t="str">
        <f aca="false">IF(C57="","",IFERROR(INDEX('Plano de contas'!$E$5:$E$154,MATCH(C57,'Plano de contas'!$A$5:$A$154,0))&amp;"",""))</f>
        <v/>
      </c>
      <c r="F57" s="12" t="str">
        <f aca="false">IF(C57="","",IFERROR(INDEX('Plano de contas'!$D$5:$D$154,MATCH(C57,'Plano de contas'!$A$5:$A$154,0))&amp;"",""))</f>
        <v/>
      </c>
      <c r="G57" s="12" t="str">
        <f aca="false">IF(A57="","",IF(SUMPRODUCT(--($A$5:$A$304=A57))&gt;1,"Conta repetida no de-para",IF(C57="","Sem conta gerencial",IF(ISNA(MATCH(C57,'Plano de contas'!$A$5:$A$154,0)),"Não existe no plano",IF(INDEX('Plano de contas'!$F$5:$F$154,MATCH(C57,'Plano de contas'!$A$5:$A$154,0))&lt;&gt;"Sim","Conta sintética","OK")))))</f>
        <v/>
      </c>
      <c r="H57" s="10" t="str">
        <f aca="false">IF(A57="","",SUMPRODUCT(--(Lançamentos!$B$5:$B$504=A57)))</f>
        <v/>
      </c>
    </row>
    <row r="58" customFormat="false" ht="15" hidden="false" customHeight="false" outlineLevel="0" collapsed="false">
      <c r="A58" s="8"/>
      <c r="B58" s="11"/>
      <c r="C58" s="8"/>
      <c r="D58" s="12" t="str">
        <f aca="false">IF(C58="","",IFERROR(INDEX('Plano de contas'!$B$5:$B$154,MATCH(C58,'Plano de contas'!$A$5:$A$154,0)),""))</f>
        <v/>
      </c>
      <c r="E58" s="12" t="str">
        <f aca="false">IF(C58="","",IFERROR(INDEX('Plano de contas'!$E$5:$E$154,MATCH(C58,'Plano de contas'!$A$5:$A$154,0))&amp;"",""))</f>
        <v/>
      </c>
      <c r="F58" s="12" t="str">
        <f aca="false">IF(C58="","",IFERROR(INDEX('Plano de contas'!$D$5:$D$154,MATCH(C58,'Plano de contas'!$A$5:$A$154,0))&amp;"",""))</f>
        <v/>
      </c>
      <c r="G58" s="12" t="str">
        <f aca="false">IF(A58="","",IF(SUMPRODUCT(--($A$5:$A$304=A58))&gt;1,"Conta repetida no de-para",IF(C58="","Sem conta gerencial",IF(ISNA(MATCH(C58,'Plano de contas'!$A$5:$A$154,0)),"Não existe no plano",IF(INDEX('Plano de contas'!$F$5:$F$154,MATCH(C58,'Plano de contas'!$A$5:$A$154,0))&lt;&gt;"Sim","Conta sintética","OK")))))</f>
        <v/>
      </c>
      <c r="H58" s="10" t="str">
        <f aca="false">IF(A58="","",SUMPRODUCT(--(Lançamentos!$B$5:$B$504=A58)))</f>
        <v/>
      </c>
    </row>
    <row r="59" customFormat="false" ht="15" hidden="false" customHeight="false" outlineLevel="0" collapsed="false">
      <c r="A59" s="8"/>
      <c r="B59" s="11"/>
      <c r="C59" s="8"/>
      <c r="D59" s="12" t="str">
        <f aca="false">IF(C59="","",IFERROR(INDEX('Plano de contas'!$B$5:$B$154,MATCH(C59,'Plano de contas'!$A$5:$A$154,0)),""))</f>
        <v/>
      </c>
      <c r="E59" s="12" t="str">
        <f aca="false">IF(C59="","",IFERROR(INDEX('Plano de contas'!$E$5:$E$154,MATCH(C59,'Plano de contas'!$A$5:$A$154,0))&amp;"",""))</f>
        <v/>
      </c>
      <c r="F59" s="12" t="str">
        <f aca="false">IF(C59="","",IFERROR(INDEX('Plano de contas'!$D$5:$D$154,MATCH(C59,'Plano de contas'!$A$5:$A$154,0))&amp;"",""))</f>
        <v/>
      </c>
      <c r="G59" s="12" t="str">
        <f aca="false">IF(A59="","",IF(SUMPRODUCT(--($A$5:$A$304=A59))&gt;1,"Conta repetida no de-para",IF(C59="","Sem conta gerencial",IF(ISNA(MATCH(C59,'Plano de contas'!$A$5:$A$154,0)),"Não existe no plano",IF(INDEX('Plano de contas'!$F$5:$F$154,MATCH(C59,'Plano de contas'!$A$5:$A$154,0))&lt;&gt;"Sim","Conta sintética","OK")))))</f>
        <v/>
      </c>
      <c r="H59" s="10" t="str">
        <f aca="false">IF(A59="","",SUMPRODUCT(--(Lançamentos!$B$5:$B$504=A59)))</f>
        <v/>
      </c>
    </row>
    <row r="60" customFormat="false" ht="15" hidden="false" customHeight="false" outlineLevel="0" collapsed="false">
      <c r="A60" s="8"/>
      <c r="B60" s="11"/>
      <c r="C60" s="8"/>
      <c r="D60" s="12" t="str">
        <f aca="false">IF(C60="","",IFERROR(INDEX('Plano de contas'!$B$5:$B$154,MATCH(C60,'Plano de contas'!$A$5:$A$154,0)),""))</f>
        <v/>
      </c>
      <c r="E60" s="12" t="str">
        <f aca="false">IF(C60="","",IFERROR(INDEX('Plano de contas'!$E$5:$E$154,MATCH(C60,'Plano de contas'!$A$5:$A$154,0))&amp;"",""))</f>
        <v/>
      </c>
      <c r="F60" s="12" t="str">
        <f aca="false">IF(C60="","",IFERROR(INDEX('Plano de contas'!$D$5:$D$154,MATCH(C60,'Plano de contas'!$A$5:$A$154,0))&amp;"",""))</f>
        <v/>
      </c>
      <c r="G60" s="12" t="str">
        <f aca="false">IF(A60="","",IF(SUMPRODUCT(--($A$5:$A$304=A60))&gt;1,"Conta repetida no de-para",IF(C60="","Sem conta gerencial",IF(ISNA(MATCH(C60,'Plano de contas'!$A$5:$A$154,0)),"Não existe no plano",IF(INDEX('Plano de contas'!$F$5:$F$154,MATCH(C60,'Plano de contas'!$A$5:$A$154,0))&lt;&gt;"Sim","Conta sintética","OK")))))</f>
        <v/>
      </c>
      <c r="H60" s="10" t="str">
        <f aca="false">IF(A60="","",SUMPRODUCT(--(Lançamentos!$B$5:$B$504=A60)))</f>
        <v/>
      </c>
    </row>
    <row r="61" customFormat="false" ht="15" hidden="false" customHeight="false" outlineLevel="0" collapsed="false">
      <c r="A61" s="8"/>
      <c r="B61" s="11"/>
      <c r="C61" s="8"/>
      <c r="D61" s="12" t="str">
        <f aca="false">IF(C61="","",IFERROR(INDEX('Plano de contas'!$B$5:$B$154,MATCH(C61,'Plano de contas'!$A$5:$A$154,0)),""))</f>
        <v/>
      </c>
      <c r="E61" s="12" t="str">
        <f aca="false">IF(C61="","",IFERROR(INDEX('Plano de contas'!$E$5:$E$154,MATCH(C61,'Plano de contas'!$A$5:$A$154,0))&amp;"",""))</f>
        <v/>
      </c>
      <c r="F61" s="12" t="str">
        <f aca="false">IF(C61="","",IFERROR(INDEX('Plano de contas'!$D$5:$D$154,MATCH(C61,'Plano de contas'!$A$5:$A$154,0))&amp;"",""))</f>
        <v/>
      </c>
      <c r="G61" s="12" t="str">
        <f aca="false">IF(A61="","",IF(SUMPRODUCT(--($A$5:$A$304=A61))&gt;1,"Conta repetida no de-para",IF(C61="","Sem conta gerencial",IF(ISNA(MATCH(C61,'Plano de contas'!$A$5:$A$154,0)),"Não existe no plano",IF(INDEX('Plano de contas'!$F$5:$F$154,MATCH(C61,'Plano de contas'!$A$5:$A$154,0))&lt;&gt;"Sim","Conta sintética","OK")))))</f>
        <v/>
      </c>
      <c r="H61" s="10" t="str">
        <f aca="false">IF(A61="","",SUMPRODUCT(--(Lançamentos!$B$5:$B$504=A61)))</f>
        <v/>
      </c>
    </row>
    <row r="62" customFormat="false" ht="15" hidden="false" customHeight="false" outlineLevel="0" collapsed="false">
      <c r="A62" s="8"/>
      <c r="B62" s="11"/>
      <c r="C62" s="8"/>
      <c r="D62" s="12" t="str">
        <f aca="false">IF(C62="","",IFERROR(INDEX('Plano de contas'!$B$5:$B$154,MATCH(C62,'Plano de contas'!$A$5:$A$154,0)),""))</f>
        <v/>
      </c>
      <c r="E62" s="12" t="str">
        <f aca="false">IF(C62="","",IFERROR(INDEX('Plano de contas'!$E$5:$E$154,MATCH(C62,'Plano de contas'!$A$5:$A$154,0))&amp;"",""))</f>
        <v/>
      </c>
      <c r="F62" s="12" t="str">
        <f aca="false">IF(C62="","",IFERROR(INDEX('Plano de contas'!$D$5:$D$154,MATCH(C62,'Plano de contas'!$A$5:$A$154,0))&amp;"",""))</f>
        <v/>
      </c>
      <c r="G62" s="12" t="str">
        <f aca="false">IF(A62="","",IF(SUMPRODUCT(--($A$5:$A$304=A62))&gt;1,"Conta repetida no de-para",IF(C62="","Sem conta gerencial",IF(ISNA(MATCH(C62,'Plano de contas'!$A$5:$A$154,0)),"Não existe no plano",IF(INDEX('Plano de contas'!$F$5:$F$154,MATCH(C62,'Plano de contas'!$A$5:$A$154,0))&lt;&gt;"Sim","Conta sintética","OK")))))</f>
        <v/>
      </c>
      <c r="H62" s="10" t="str">
        <f aca="false">IF(A62="","",SUMPRODUCT(--(Lançamentos!$B$5:$B$504=A62)))</f>
        <v/>
      </c>
    </row>
    <row r="63" customFormat="false" ht="15" hidden="false" customHeight="false" outlineLevel="0" collapsed="false">
      <c r="A63" s="8"/>
      <c r="B63" s="11"/>
      <c r="C63" s="8"/>
      <c r="D63" s="12" t="str">
        <f aca="false">IF(C63="","",IFERROR(INDEX('Plano de contas'!$B$5:$B$154,MATCH(C63,'Plano de contas'!$A$5:$A$154,0)),""))</f>
        <v/>
      </c>
      <c r="E63" s="12" t="str">
        <f aca="false">IF(C63="","",IFERROR(INDEX('Plano de contas'!$E$5:$E$154,MATCH(C63,'Plano de contas'!$A$5:$A$154,0))&amp;"",""))</f>
        <v/>
      </c>
      <c r="F63" s="12" t="str">
        <f aca="false">IF(C63="","",IFERROR(INDEX('Plano de contas'!$D$5:$D$154,MATCH(C63,'Plano de contas'!$A$5:$A$154,0))&amp;"",""))</f>
        <v/>
      </c>
      <c r="G63" s="12" t="str">
        <f aca="false">IF(A63="","",IF(SUMPRODUCT(--($A$5:$A$304=A63))&gt;1,"Conta repetida no de-para",IF(C63="","Sem conta gerencial",IF(ISNA(MATCH(C63,'Plano de contas'!$A$5:$A$154,0)),"Não existe no plano",IF(INDEX('Plano de contas'!$F$5:$F$154,MATCH(C63,'Plano de contas'!$A$5:$A$154,0))&lt;&gt;"Sim","Conta sintética","OK")))))</f>
        <v/>
      </c>
      <c r="H63" s="10" t="str">
        <f aca="false">IF(A63="","",SUMPRODUCT(--(Lançamentos!$B$5:$B$504=A63)))</f>
        <v/>
      </c>
    </row>
    <row r="64" customFormat="false" ht="15" hidden="false" customHeight="false" outlineLevel="0" collapsed="false">
      <c r="A64" s="8"/>
      <c r="B64" s="11"/>
      <c r="C64" s="8"/>
      <c r="D64" s="12" t="str">
        <f aca="false">IF(C64="","",IFERROR(INDEX('Plano de contas'!$B$5:$B$154,MATCH(C64,'Plano de contas'!$A$5:$A$154,0)),""))</f>
        <v/>
      </c>
      <c r="E64" s="12" t="str">
        <f aca="false">IF(C64="","",IFERROR(INDEX('Plano de contas'!$E$5:$E$154,MATCH(C64,'Plano de contas'!$A$5:$A$154,0))&amp;"",""))</f>
        <v/>
      </c>
      <c r="F64" s="12" t="str">
        <f aca="false">IF(C64="","",IFERROR(INDEX('Plano de contas'!$D$5:$D$154,MATCH(C64,'Plano de contas'!$A$5:$A$154,0))&amp;"",""))</f>
        <v/>
      </c>
      <c r="G64" s="12" t="str">
        <f aca="false">IF(A64="","",IF(SUMPRODUCT(--($A$5:$A$304=A64))&gt;1,"Conta repetida no de-para",IF(C64="","Sem conta gerencial",IF(ISNA(MATCH(C64,'Plano de contas'!$A$5:$A$154,0)),"Não existe no plano",IF(INDEX('Plano de contas'!$F$5:$F$154,MATCH(C64,'Plano de contas'!$A$5:$A$154,0))&lt;&gt;"Sim","Conta sintética","OK")))))</f>
        <v/>
      </c>
      <c r="H64" s="10" t="str">
        <f aca="false">IF(A64="","",SUMPRODUCT(--(Lançamentos!$B$5:$B$504=A64)))</f>
        <v/>
      </c>
    </row>
    <row r="65" customFormat="false" ht="15" hidden="false" customHeight="false" outlineLevel="0" collapsed="false">
      <c r="A65" s="8"/>
      <c r="B65" s="11"/>
      <c r="C65" s="8"/>
      <c r="D65" s="12" t="str">
        <f aca="false">IF(C65="","",IFERROR(INDEX('Plano de contas'!$B$5:$B$154,MATCH(C65,'Plano de contas'!$A$5:$A$154,0)),""))</f>
        <v/>
      </c>
      <c r="E65" s="12" t="str">
        <f aca="false">IF(C65="","",IFERROR(INDEX('Plano de contas'!$E$5:$E$154,MATCH(C65,'Plano de contas'!$A$5:$A$154,0))&amp;"",""))</f>
        <v/>
      </c>
      <c r="F65" s="12" t="str">
        <f aca="false">IF(C65="","",IFERROR(INDEX('Plano de contas'!$D$5:$D$154,MATCH(C65,'Plano de contas'!$A$5:$A$154,0))&amp;"",""))</f>
        <v/>
      </c>
      <c r="G65" s="12" t="str">
        <f aca="false">IF(A65="","",IF(SUMPRODUCT(--($A$5:$A$304=A65))&gt;1,"Conta repetida no de-para",IF(C65="","Sem conta gerencial",IF(ISNA(MATCH(C65,'Plano de contas'!$A$5:$A$154,0)),"Não existe no plano",IF(INDEX('Plano de contas'!$F$5:$F$154,MATCH(C65,'Plano de contas'!$A$5:$A$154,0))&lt;&gt;"Sim","Conta sintética","OK")))))</f>
        <v/>
      </c>
      <c r="H65" s="10" t="str">
        <f aca="false">IF(A65="","",SUMPRODUCT(--(Lançamentos!$B$5:$B$504=A65)))</f>
        <v/>
      </c>
    </row>
    <row r="66" customFormat="false" ht="15" hidden="false" customHeight="false" outlineLevel="0" collapsed="false">
      <c r="A66" s="8"/>
      <c r="B66" s="11"/>
      <c r="C66" s="8"/>
      <c r="D66" s="12" t="str">
        <f aca="false">IF(C66="","",IFERROR(INDEX('Plano de contas'!$B$5:$B$154,MATCH(C66,'Plano de contas'!$A$5:$A$154,0)),""))</f>
        <v/>
      </c>
      <c r="E66" s="12" t="str">
        <f aca="false">IF(C66="","",IFERROR(INDEX('Plano de contas'!$E$5:$E$154,MATCH(C66,'Plano de contas'!$A$5:$A$154,0))&amp;"",""))</f>
        <v/>
      </c>
      <c r="F66" s="12" t="str">
        <f aca="false">IF(C66="","",IFERROR(INDEX('Plano de contas'!$D$5:$D$154,MATCH(C66,'Plano de contas'!$A$5:$A$154,0))&amp;"",""))</f>
        <v/>
      </c>
      <c r="G66" s="12" t="str">
        <f aca="false">IF(A66="","",IF(SUMPRODUCT(--($A$5:$A$304=A66))&gt;1,"Conta repetida no de-para",IF(C66="","Sem conta gerencial",IF(ISNA(MATCH(C66,'Plano de contas'!$A$5:$A$154,0)),"Não existe no plano",IF(INDEX('Plano de contas'!$F$5:$F$154,MATCH(C66,'Plano de contas'!$A$5:$A$154,0))&lt;&gt;"Sim","Conta sintética","OK")))))</f>
        <v/>
      </c>
      <c r="H66" s="10" t="str">
        <f aca="false">IF(A66="","",SUMPRODUCT(--(Lançamentos!$B$5:$B$504=A66)))</f>
        <v/>
      </c>
    </row>
    <row r="67" customFormat="false" ht="15" hidden="false" customHeight="false" outlineLevel="0" collapsed="false">
      <c r="A67" s="8"/>
      <c r="B67" s="11"/>
      <c r="C67" s="8"/>
      <c r="D67" s="12" t="str">
        <f aca="false">IF(C67="","",IFERROR(INDEX('Plano de contas'!$B$5:$B$154,MATCH(C67,'Plano de contas'!$A$5:$A$154,0)),""))</f>
        <v/>
      </c>
      <c r="E67" s="12" t="str">
        <f aca="false">IF(C67="","",IFERROR(INDEX('Plano de contas'!$E$5:$E$154,MATCH(C67,'Plano de contas'!$A$5:$A$154,0))&amp;"",""))</f>
        <v/>
      </c>
      <c r="F67" s="12" t="str">
        <f aca="false">IF(C67="","",IFERROR(INDEX('Plano de contas'!$D$5:$D$154,MATCH(C67,'Plano de contas'!$A$5:$A$154,0))&amp;"",""))</f>
        <v/>
      </c>
      <c r="G67" s="12" t="str">
        <f aca="false">IF(A67="","",IF(SUMPRODUCT(--($A$5:$A$304=A67))&gt;1,"Conta repetida no de-para",IF(C67="","Sem conta gerencial",IF(ISNA(MATCH(C67,'Plano de contas'!$A$5:$A$154,0)),"Não existe no plano",IF(INDEX('Plano de contas'!$F$5:$F$154,MATCH(C67,'Plano de contas'!$A$5:$A$154,0))&lt;&gt;"Sim","Conta sintética","OK")))))</f>
        <v/>
      </c>
      <c r="H67" s="10" t="str">
        <f aca="false">IF(A67="","",SUMPRODUCT(--(Lançamentos!$B$5:$B$504=A67)))</f>
        <v/>
      </c>
    </row>
    <row r="68" customFormat="false" ht="15" hidden="false" customHeight="false" outlineLevel="0" collapsed="false">
      <c r="A68" s="8"/>
      <c r="B68" s="11"/>
      <c r="C68" s="8"/>
      <c r="D68" s="12" t="str">
        <f aca="false">IF(C68="","",IFERROR(INDEX('Plano de contas'!$B$5:$B$154,MATCH(C68,'Plano de contas'!$A$5:$A$154,0)),""))</f>
        <v/>
      </c>
      <c r="E68" s="12" t="str">
        <f aca="false">IF(C68="","",IFERROR(INDEX('Plano de contas'!$E$5:$E$154,MATCH(C68,'Plano de contas'!$A$5:$A$154,0))&amp;"",""))</f>
        <v/>
      </c>
      <c r="F68" s="12" t="str">
        <f aca="false">IF(C68="","",IFERROR(INDEX('Plano de contas'!$D$5:$D$154,MATCH(C68,'Plano de contas'!$A$5:$A$154,0))&amp;"",""))</f>
        <v/>
      </c>
      <c r="G68" s="12" t="str">
        <f aca="false">IF(A68="","",IF(SUMPRODUCT(--($A$5:$A$304=A68))&gt;1,"Conta repetida no de-para",IF(C68="","Sem conta gerencial",IF(ISNA(MATCH(C68,'Plano de contas'!$A$5:$A$154,0)),"Não existe no plano",IF(INDEX('Plano de contas'!$F$5:$F$154,MATCH(C68,'Plano de contas'!$A$5:$A$154,0))&lt;&gt;"Sim","Conta sintética","OK")))))</f>
        <v/>
      </c>
      <c r="H68" s="10" t="str">
        <f aca="false">IF(A68="","",SUMPRODUCT(--(Lançamentos!$B$5:$B$504=A68)))</f>
        <v/>
      </c>
    </row>
    <row r="69" customFormat="false" ht="15" hidden="false" customHeight="false" outlineLevel="0" collapsed="false">
      <c r="A69" s="8"/>
      <c r="B69" s="11"/>
      <c r="C69" s="8"/>
      <c r="D69" s="12" t="str">
        <f aca="false">IF(C69="","",IFERROR(INDEX('Plano de contas'!$B$5:$B$154,MATCH(C69,'Plano de contas'!$A$5:$A$154,0)),""))</f>
        <v/>
      </c>
      <c r="E69" s="12" t="str">
        <f aca="false">IF(C69="","",IFERROR(INDEX('Plano de contas'!$E$5:$E$154,MATCH(C69,'Plano de contas'!$A$5:$A$154,0))&amp;"",""))</f>
        <v/>
      </c>
      <c r="F69" s="12" t="str">
        <f aca="false">IF(C69="","",IFERROR(INDEX('Plano de contas'!$D$5:$D$154,MATCH(C69,'Plano de contas'!$A$5:$A$154,0))&amp;"",""))</f>
        <v/>
      </c>
      <c r="G69" s="12" t="str">
        <f aca="false">IF(A69="","",IF(SUMPRODUCT(--($A$5:$A$304=A69))&gt;1,"Conta repetida no de-para",IF(C69="","Sem conta gerencial",IF(ISNA(MATCH(C69,'Plano de contas'!$A$5:$A$154,0)),"Não existe no plano",IF(INDEX('Plano de contas'!$F$5:$F$154,MATCH(C69,'Plano de contas'!$A$5:$A$154,0))&lt;&gt;"Sim","Conta sintética","OK")))))</f>
        <v/>
      </c>
      <c r="H69" s="10" t="str">
        <f aca="false">IF(A69="","",SUMPRODUCT(--(Lançamentos!$B$5:$B$504=A69)))</f>
        <v/>
      </c>
    </row>
    <row r="70" customFormat="false" ht="15" hidden="false" customHeight="false" outlineLevel="0" collapsed="false">
      <c r="A70" s="8"/>
      <c r="B70" s="11"/>
      <c r="C70" s="8"/>
      <c r="D70" s="12" t="str">
        <f aca="false">IF(C70="","",IFERROR(INDEX('Plano de contas'!$B$5:$B$154,MATCH(C70,'Plano de contas'!$A$5:$A$154,0)),""))</f>
        <v/>
      </c>
      <c r="E70" s="12" t="str">
        <f aca="false">IF(C70="","",IFERROR(INDEX('Plano de contas'!$E$5:$E$154,MATCH(C70,'Plano de contas'!$A$5:$A$154,0))&amp;"",""))</f>
        <v/>
      </c>
      <c r="F70" s="12" t="str">
        <f aca="false">IF(C70="","",IFERROR(INDEX('Plano de contas'!$D$5:$D$154,MATCH(C70,'Plano de contas'!$A$5:$A$154,0))&amp;"",""))</f>
        <v/>
      </c>
      <c r="G70" s="12" t="str">
        <f aca="false">IF(A70="","",IF(SUMPRODUCT(--($A$5:$A$304=A70))&gt;1,"Conta repetida no de-para",IF(C70="","Sem conta gerencial",IF(ISNA(MATCH(C70,'Plano de contas'!$A$5:$A$154,0)),"Não existe no plano",IF(INDEX('Plano de contas'!$F$5:$F$154,MATCH(C70,'Plano de contas'!$A$5:$A$154,0))&lt;&gt;"Sim","Conta sintética","OK")))))</f>
        <v/>
      </c>
      <c r="H70" s="10" t="str">
        <f aca="false">IF(A70="","",SUMPRODUCT(--(Lançamentos!$B$5:$B$504=A70)))</f>
        <v/>
      </c>
    </row>
    <row r="71" customFormat="false" ht="15" hidden="false" customHeight="false" outlineLevel="0" collapsed="false">
      <c r="A71" s="8"/>
      <c r="B71" s="11"/>
      <c r="C71" s="8"/>
      <c r="D71" s="12" t="str">
        <f aca="false">IF(C71="","",IFERROR(INDEX('Plano de contas'!$B$5:$B$154,MATCH(C71,'Plano de contas'!$A$5:$A$154,0)),""))</f>
        <v/>
      </c>
      <c r="E71" s="12" t="str">
        <f aca="false">IF(C71="","",IFERROR(INDEX('Plano de contas'!$E$5:$E$154,MATCH(C71,'Plano de contas'!$A$5:$A$154,0))&amp;"",""))</f>
        <v/>
      </c>
      <c r="F71" s="12" t="str">
        <f aca="false">IF(C71="","",IFERROR(INDEX('Plano de contas'!$D$5:$D$154,MATCH(C71,'Plano de contas'!$A$5:$A$154,0))&amp;"",""))</f>
        <v/>
      </c>
      <c r="G71" s="12" t="str">
        <f aca="false">IF(A71="","",IF(SUMPRODUCT(--($A$5:$A$304=A71))&gt;1,"Conta repetida no de-para",IF(C71="","Sem conta gerencial",IF(ISNA(MATCH(C71,'Plano de contas'!$A$5:$A$154,0)),"Não existe no plano",IF(INDEX('Plano de contas'!$F$5:$F$154,MATCH(C71,'Plano de contas'!$A$5:$A$154,0))&lt;&gt;"Sim","Conta sintética","OK")))))</f>
        <v/>
      </c>
      <c r="H71" s="10" t="str">
        <f aca="false">IF(A71="","",SUMPRODUCT(--(Lançamentos!$B$5:$B$504=A71)))</f>
        <v/>
      </c>
    </row>
    <row r="72" customFormat="false" ht="15" hidden="false" customHeight="false" outlineLevel="0" collapsed="false">
      <c r="A72" s="8"/>
      <c r="B72" s="11"/>
      <c r="C72" s="8"/>
      <c r="D72" s="12" t="str">
        <f aca="false">IF(C72="","",IFERROR(INDEX('Plano de contas'!$B$5:$B$154,MATCH(C72,'Plano de contas'!$A$5:$A$154,0)),""))</f>
        <v/>
      </c>
      <c r="E72" s="12" t="str">
        <f aca="false">IF(C72="","",IFERROR(INDEX('Plano de contas'!$E$5:$E$154,MATCH(C72,'Plano de contas'!$A$5:$A$154,0))&amp;"",""))</f>
        <v/>
      </c>
      <c r="F72" s="12" t="str">
        <f aca="false">IF(C72="","",IFERROR(INDEX('Plano de contas'!$D$5:$D$154,MATCH(C72,'Plano de contas'!$A$5:$A$154,0))&amp;"",""))</f>
        <v/>
      </c>
      <c r="G72" s="12" t="str">
        <f aca="false">IF(A72="","",IF(SUMPRODUCT(--($A$5:$A$304=A72))&gt;1,"Conta repetida no de-para",IF(C72="","Sem conta gerencial",IF(ISNA(MATCH(C72,'Plano de contas'!$A$5:$A$154,0)),"Não existe no plano",IF(INDEX('Plano de contas'!$F$5:$F$154,MATCH(C72,'Plano de contas'!$A$5:$A$154,0))&lt;&gt;"Sim","Conta sintética","OK")))))</f>
        <v/>
      </c>
      <c r="H72" s="10" t="str">
        <f aca="false">IF(A72="","",SUMPRODUCT(--(Lançamentos!$B$5:$B$504=A72)))</f>
        <v/>
      </c>
    </row>
    <row r="73" customFormat="false" ht="15" hidden="false" customHeight="false" outlineLevel="0" collapsed="false">
      <c r="A73" s="8"/>
      <c r="B73" s="11"/>
      <c r="C73" s="8"/>
      <c r="D73" s="12" t="str">
        <f aca="false">IF(C73="","",IFERROR(INDEX('Plano de contas'!$B$5:$B$154,MATCH(C73,'Plano de contas'!$A$5:$A$154,0)),""))</f>
        <v/>
      </c>
      <c r="E73" s="12" t="str">
        <f aca="false">IF(C73="","",IFERROR(INDEX('Plano de contas'!$E$5:$E$154,MATCH(C73,'Plano de contas'!$A$5:$A$154,0))&amp;"",""))</f>
        <v/>
      </c>
      <c r="F73" s="12" t="str">
        <f aca="false">IF(C73="","",IFERROR(INDEX('Plano de contas'!$D$5:$D$154,MATCH(C73,'Plano de contas'!$A$5:$A$154,0))&amp;"",""))</f>
        <v/>
      </c>
      <c r="G73" s="12" t="str">
        <f aca="false">IF(A73="","",IF(SUMPRODUCT(--($A$5:$A$304=A73))&gt;1,"Conta repetida no de-para",IF(C73="","Sem conta gerencial",IF(ISNA(MATCH(C73,'Plano de contas'!$A$5:$A$154,0)),"Não existe no plano",IF(INDEX('Plano de contas'!$F$5:$F$154,MATCH(C73,'Plano de contas'!$A$5:$A$154,0))&lt;&gt;"Sim","Conta sintética","OK")))))</f>
        <v/>
      </c>
      <c r="H73" s="10" t="str">
        <f aca="false">IF(A73="","",SUMPRODUCT(--(Lançamentos!$B$5:$B$504=A73)))</f>
        <v/>
      </c>
    </row>
    <row r="74" customFormat="false" ht="15" hidden="false" customHeight="false" outlineLevel="0" collapsed="false">
      <c r="A74" s="8"/>
      <c r="B74" s="11"/>
      <c r="C74" s="8"/>
      <c r="D74" s="12" t="str">
        <f aca="false">IF(C74="","",IFERROR(INDEX('Plano de contas'!$B$5:$B$154,MATCH(C74,'Plano de contas'!$A$5:$A$154,0)),""))</f>
        <v/>
      </c>
      <c r="E74" s="12" t="str">
        <f aca="false">IF(C74="","",IFERROR(INDEX('Plano de contas'!$E$5:$E$154,MATCH(C74,'Plano de contas'!$A$5:$A$154,0))&amp;"",""))</f>
        <v/>
      </c>
      <c r="F74" s="12" t="str">
        <f aca="false">IF(C74="","",IFERROR(INDEX('Plano de contas'!$D$5:$D$154,MATCH(C74,'Plano de contas'!$A$5:$A$154,0))&amp;"",""))</f>
        <v/>
      </c>
      <c r="G74" s="12" t="str">
        <f aca="false">IF(A74="","",IF(SUMPRODUCT(--($A$5:$A$304=A74))&gt;1,"Conta repetida no de-para",IF(C74="","Sem conta gerencial",IF(ISNA(MATCH(C74,'Plano de contas'!$A$5:$A$154,0)),"Não existe no plano",IF(INDEX('Plano de contas'!$F$5:$F$154,MATCH(C74,'Plano de contas'!$A$5:$A$154,0))&lt;&gt;"Sim","Conta sintética","OK")))))</f>
        <v/>
      </c>
      <c r="H74" s="10" t="str">
        <f aca="false">IF(A74="","",SUMPRODUCT(--(Lançamentos!$B$5:$B$504=A74)))</f>
        <v/>
      </c>
    </row>
    <row r="75" customFormat="false" ht="15" hidden="false" customHeight="false" outlineLevel="0" collapsed="false">
      <c r="A75" s="8"/>
      <c r="B75" s="11"/>
      <c r="C75" s="8"/>
      <c r="D75" s="12" t="str">
        <f aca="false">IF(C75="","",IFERROR(INDEX('Plano de contas'!$B$5:$B$154,MATCH(C75,'Plano de contas'!$A$5:$A$154,0)),""))</f>
        <v/>
      </c>
      <c r="E75" s="12" t="str">
        <f aca="false">IF(C75="","",IFERROR(INDEX('Plano de contas'!$E$5:$E$154,MATCH(C75,'Plano de contas'!$A$5:$A$154,0))&amp;"",""))</f>
        <v/>
      </c>
      <c r="F75" s="12" t="str">
        <f aca="false">IF(C75="","",IFERROR(INDEX('Plano de contas'!$D$5:$D$154,MATCH(C75,'Plano de contas'!$A$5:$A$154,0))&amp;"",""))</f>
        <v/>
      </c>
      <c r="G75" s="12" t="str">
        <f aca="false">IF(A75="","",IF(SUMPRODUCT(--($A$5:$A$304=A75))&gt;1,"Conta repetida no de-para",IF(C75="","Sem conta gerencial",IF(ISNA(MATCH(C75,'Plano de contas'!$A$5:$A$154,0)),"Não existe no plano",IF(INDEX('Plano de contas'!$F$5:$F$154,MATCH(C75,'Plano de contas'!$A$5:$A$154,0))&lt;&gt;"Sim","Conta sintética","OK")))))</f>
        <v/>
      </c>
      <c r="H75" s="10" t="str">
        <f aca="false">IF(A75="","",SUMPRODUCT(--(Lançamentos!$B$5:$B$504=A75)))</f>
        <v/>
      </c>
    </row>
    <row r="76" customFormat="false" ht="15" hidden="false" customHeight="false" outlineLevel="0" collapsed="false">
      <c r="A76" s="8"/>
      <c r="B76" s="11"/>
      <c r="C76" s="8"/>
      <c r="D76" s="12" t="str">
        <f aca="false">IF(C76="","",IFERROR(INDEX('Plano de contas'!$B$5:$B$154,MATCH(C76,'Plano de contas'!$A$5:$A$154,0)),""))</f>
        <v/>
      </c>
      <c r="E76" s="12" t="str">
        <f aca="false">IF(C76="","",IFERROR(INDEX('Plano de contas'!$E$5:$E$154,MATCH(C76,'Plano de contas'!$A$5:$A$154,0))&amp;"",""))</f>
        <v/>
      </c>
      <c r="F76" s="12" t="str">
        <f aca="false">IF(C76="","",IFERROR(INDEX('Plano de contas'!$D$5:$D$154,MATCH(C76,'Plano de contas'!$A$5:$A$154,0))&amp;"",""))</f>
        <v/>
      </c>
      <c r="G76" s="12" t="str">
        <f aca="false">IF(A76="","",IF(SUMPRODUCT(--($A$5:$A$304=A76))&gt;1,"Conta repetida no de-para",IF(C76="","Sem conta gerencial",IF(ISNA(MATCH(C76,'Plano de contas'!$A$5:$A$154,0)),"Não existe no plano",IF(INDEX('Plano de contas'!$F$5:$F$154,MATCH(C76,'Plano de contas'!$A$5:$A$154,0))&lt;&gt;"Sim","Conta sintética","OK")))))</f>
        <v/>
      </c>
      <c r="H76" s="10" t="str">
        <f aca="false">IF(A76="","",SUMPRODUCT(--(Lançamentos!$B$5:$B$504=A76)))</f>
        <v/>
      </c>
    </row>
    <row r="77" customFormat="false" ht="15" hidden="false" customHeight="false" outlineLevel="0" collapsed="false">
      <c r="A77" s="8"/>
      <c r="B77" s="11"/>
      <c r="C77" s="8"/>
      <c r="D77" s="12" t="str">
        <f aca="false">IF(C77="","",IFERROR(INDEX('Plano de contas'!$B$5:$B$154,MATCH(C77,'Plano de contas'!$A$5:$A$154,0)),""))</f>
        <v/>
      </c>
      <c r="E77" s="12" t="str">
        <f aca="false">IF(C77="","",IFERROR(INDEX('Plano de contas'!$E$5:$E$154,MATCH(C77,'Plano de contas'!$A$5:$A$154,0))&amp;"",""))</f>
        <v/>
      </c>
      <c r="F77" s="12" t="str">
        <f aca="false">IF(C77="","",IFERROR(INDEX('Plano de contas'!$D$5:$D$154,MATCH(C77,'Plano de contas'!$A$5:$A$154,0))&amp;"",""))</f>
        <v/>
      </c>
      <c r="G77" s="12" t="str">
        <f aca="false">IF(A77="","",IF(SUMPRODUCT(--($A$5:$A$304=A77))&gt;1,"Conta repetida no de-para",IF(C77="","Sem conta gerencial",IF(ISNA(MATCH(C77,'Plano de contas'!$A$5:$A$154,0)),"Não existe no plano",IF(INDEX('Plano de contas'!$F$5:$F$154,MATCH(C77,'Plano de contas'!$A$5:$A$154,0))&lt;&gt;"Sim","Conta sintética","OK")))))</f>
        <v/>
      </c>
      <c r="H77" s="10" t="str">
        <f aca="false">IF(A77="","",SUMPRODUCT(--(Lançamentos!$B$5:$B$504=A77)))</f>
        <v/>
      </c>
    </row>
    <row r="78" customFormat="false" ht="15" hidden="false" customHeight="false" outlineLevel="0" collapsed="false">
      <c r="A78" s="8"/>
      <c r="B78" s="11"/>
      <c r="C78" s="8"/>
      <c r="D78" s="12" t="str">
        <f aca="false">IF(C78="","",IFERROR(INDEX('Plano de contas'!$B$5:$B$154,MATCH(C78,'Plano de contas'!$A$5:$A$154,0)),""))</f>
        <v/>
      </c>
      <c r="E78" s="12" t="str">
        <f aca="false">IF(C78="","",IFERROR(INDEX('Plano de contas'!$E$5:$E$154,MATCH(C78,'Plano de contas'!$A$5:$A$154,0))&amp;"",""))</f>
        <v/>
      </c>
      <c r="F78" s="12" t="str">
        <f aca="false">IF(C78="","",IFERROR(INDEX('Plano de contas'!$D$5:$D$154,MATCH(C78,'Plano de contas'!$A$5:$A$154,0))&amp;"",""))</f>
        <v/>
      </c>
      <c r="G78" s="12" t="str">
        <f aca="false">IF(A78="","",IF(SUMPRODUCT(--($A$5:$A$304=A78))&gt;1,"Conta repetida no de-para",IF(C78="","Sem conta gerencial",IF(ISNA(MATCH(C78,'Plano de contas'!$A$5:$A$154,0)),"Não existe no plano",IF(INDEX('Plano de contas'!$F$5:$F$154,MATCH(C78,'Plano de contas'!$A$5:$A$154,0))&lt;&gt;"Sim","Conta sintética","OK")))))</f>
        <v/>
      </c>
      <c r="H78" s="10" t="str">
        <f aca="false">IF(A78="","",SUMPRODUCT(--(Lançamentos!$B$5:$B$504=A78)))</f>
        <v/>
      </c>
    </row>
    <row r="79" customFormat="false" ht="15" hidden="false" customHeight="false" outlineLevel="0" collapsed="false">
      <c r="A79" s="8"/>
      <c r="B79" s="11"/>
      <c r="C79" s="8"/>
      <c r="D79" s="12" t="str">
        <f aca="false">IF(C79="","",IFERROR(INDEX('Plano de contas'!$B$5:$B$154,MATCH(C79,'Plano de contas'!$A$5:$A$154,0)),""))</f>
        <v/>
      </c>
      <c r="E79" s="12" t="str">
        <f aca="false">IF(C79="","",IFERROR(INDEX('Plano de contas'!$E$5:$E$154,MATCH(C79,'Plano de contas'!$A$5:$A$154,0))&amp;"",""))</f>
        <v/>
      </c>
      <c r="F79" s="12" t="str">
        <f aca="false">IF(C79="","",IFERROR(INDEX('Plano de contas'!$D$5:$D$154,MATCH(C79,'Plano de contas'!$A$5:$A$154,0))&amp;"",""))</f>
        <v/>
      </c>
      <c r="G79" s="12" t="str">
        <f aca="false">IF(A79="","",IF(SUMPRODUCT(--($A$5:$A$304=A79))&gt;1,"Conta repetida no de-para",IF(C79="","Sem conta gerencial",IF(ISNA(MATCH(C79,'Plano de contas'!$A$5:$A$154,0)),"Não existe no plano",IF(INDEX('Plano de contas'!$F$5:$F$154,MATCH(C79,'Plano de contas'!$A$5:$A$154,0))&lt;&gt;"Sim","Conta sintética","OK")))))</f>
        <v/>
      </c>
      <c r="H79" s="10" t="str">
        <f aca="false">IF(A79="","",SUMPRODUCT(--(Lançamentos!$B$5:$B$504=A79)))</f>
        <v/>
      </c>
    </row>
    <row r="80" customFormat="false" ht="15" hidden="false" customHeight="false" outlineLevel="0" collapsed="false">
      <c r="A80" s="8"/>
      <c r="B80" s="11"/>
      <c r="C80" s="8"/>
      <c r="D80" s="12" t="str">
        <f aca="false">IF(C80="","",IFERROR(INDEX('Plano de contas'!$B$5:$B$154,MATCH(C80,'Plano de contas'!$A$5:$A$154,0)),""))</f>
        <v/>
      </c>
      <c r="E80" s="12" t="str">
        <f aca="false">IF(C80="","",IFERROR(INDEX('Plano de contas'!$E$5:$E$154,MATCH(C80,'Plano de contas'!$A$5:$A$154,0))&amp;"",""))</f>
        <v/>
      </c>
      <c r="F80" s="12" t="str">
        <f aca="false">IF(C80="","",IFERROR(INDEX('Plano de contas'!$D$5:$D$154,MATCH(C80,'Plano de contas'!$A$5:$A$154,0))&amp;"",""))</f>
        <v/>
      </c>
      <c r="G80" s="12" t="str">
        <f aca="false">IF(A80="","",IF(SUMPRODUCT(--($A$5:$A$304=A80))&gt;1,"Conta repetida no de-para",IF(C80="","Sem conta gerencial",IF(ISNA(MATCH(C80,'Plano de contas'!$A$5:$A$154,0)),"Não existe no plano",IF(INDEX('Plano de contas'!$F$5:$F$154,MATCH(C80,'Plano de contas'!$A$5:$A$154,0))&lt;&gt;"Sim","Conta sintética","OK")))))</f>
        <v/>
      </c>
      <c r="H80" s="10" t="str">
        <f aca="false">IF(A80="","",SUMPRODUCT(--(Lançamentos!$B$5:$B$504=A80)))</f>
        <v/>
      </c>
    </row>
    <row r="81" customFormat="false" ht="15" hidden="false" customHeight="false" outlineLevel="0" collapsed="false">
      <c r="A81" s="8"/>
      <c r="B81" s="11"/>
      <c r="C81" s="8"/>
      <c r="D81" s="12" t="str">
        <f aca="false">IF(C81="","",IFERROR(INDEX('Plano de contas'!$B$5:$B$154,MATCH(C81,'Plano de contas'!$A$5:$A$154,0)),""))</f>
        <v/>
      </c>
      <c r="E81" s="12" t="str">
        <f aca="false">IF(C81="","",IFERROR(INDEX('Plano de contas'!$E$5:$E$154,MATCH(C81,'Plano de contas'!$A$5:$A$154,0))&amp;"",""))</f>
        <v/>
      </c>
      <c r="F81" s="12" t="str">
        <f aca="false">IF(C81="","",IFERROR(INDEX('Plano de contas'!$D$5:$D$154,MATCH(C81,'Plano de contas'!$A$5:$A$154,0))&amp;"",""))</f>
        <v/>
      </c>
      <c r="G81" s="12" t="str">
        <f aca="false">IF(A81="","",IF(SUMPRODUCT(--($A$5:$A$304=A81))&gt;1,"Conta repetida no de-para",IF(C81="","Sem conta gerencial",IF(ISNA(MATCH(C81,'Plano de contas'!$A$5:$A$154,0)),"Não existe no plano",IF(INDEX('Plano de contas'!$F$5:$F$154,MATCH(C81,'Plano de contas'!$A$5:$A$154,0))&lt;&gt;"Sim","Conta sintética","OK")))))</f>
        <v/>
      </c>
      <c r="H81" s="10" t="str">
        <f aca="false">IF(A81="","",SUMPRODUCT(--(Lançamentos!$B$5:$B$504=A81)))</f>
        <v/>
      </c>
    </row>
    <row r="82" customFormat="false" ht="15" hidden="false" customHeight="false" outlineLevel="0" collapsed="false">
      <c r="A82" s="8"/>
      <c r="B82" s="11"/>
      <c r="C82" s="8"/>
      <c r="D82" s="12" t="str">
        <f aca="false">IF(C82="","",IFERROR(INDEX('Plano de contas'!$B$5:$B$154,MATCH(C82,'Plano de contas'!$A$5:$A$154,0)),""))</f>
        <v/>
      </c>
      <c r="E82" s="12" t="str">
        <f aca="false">IF(C82="","",IFERROR(INDEX('Plano de contas'!$E$5:$E$154,MATCH(C82,'Plano de contas'!$A$5:$A$154,0))&amp;"",""))</f>
        <v/>
      </c>
      <c r="F82" s="12" t="str">
        <f aca="false">IF(C82="","",IFERROR(INDEX('Plano de contas'!$D$5:$D$154,MATCH(C82,'Plano de contas'!$A$5:$A$154,0))&amp;"",""))</f>
        <v/>
      </c>
      <c r="G82" s="12" t="str">
        <f aca="false">IF(A82="","",IF(SUMPRODUCT(--($A$5:$A$304=A82))&gt;1,"Conta repetida no de-para",IF(C82="","Sem conta gerencial",IF(ISNA(MATCH(C82,'Plano de contas'!$A$5:$A$154,0)),"Não existe no plano",IF(INDEX('Plano de contas'!$F$5:$F$154,MATCH(C82,'Plano de contas'!$A$5:$A$154,0))&lt;&gt;"Sim","Conta sintética","OK")))))</f>
        <v/>
      </c>
      <c r="H82" s="10" t="str">
        <f aca="false">IF(A82="","",SUMPRODUCT(--(Lançamentos!$B$5:$B$504=A82)))</f>
        <v/>
      </c>
    </row>
    <row r="83" customFormat="false" ht="15" hidden="false" customHeight="false" outlineLevel="0" collapsed="false">
      <c r="A83" s="8"/>
      <c r="B83" s="11"/>
      <c r="C83" s="8"/>
      <c r="D83" s="12" t="str">
        <f aca="false">IF(C83="","",IFERROR(INDEX('Plano de contas'!$B$5:$B$154,MATCH(C83,'Plano de contas'!$A$5:$A$154,0)),""))</f>
        <v/>
      </c>
      <c r="E83" s="12" t="str">
        <f aca="false">IF(C83="","",IFERROR(INDEX('Plano de contas'!$E$5:$E$154,MATCH(C83,'Plano de contas'!$A$5:$A$154,0))&amp;"",""))</f>
        <v/>
      </c>
      <c r="F83" s="12" t="str">
        <f aca="false">IF(C83="","",IFERROR(INDEX('Plano de contas'!$D$5:$D$154,MATCH(C83,'Plano de contas'!$A$5:$A$154,0))&amp;"",""))</f>
        <v/>
      </c>
      <c r="G83" s="12" t="str">
        <f aca="false">IF(A83="","",IF(SUMPRODUCT(--($A$5:$A$304=A83))&gt;1,"Conta repetida no de-para",IF(C83="","Sem conta gerencial",IF(ISNA(MATCH(C83,'Plano de contas'!$A$5:$A$154,0)),"Não existe no plano",IF(INDEX('Plano de contas'!$F$5:$F$154,MATCH(C83,'Plano de contas'!$A$5:$A$154,0))&lt;&gt;"Sim","Conta sintética","OK")))))</f>
        <v/>
      </c>
      <c r="H83" s="10" t="str">
        <f aca="false">IF(A83="","",SUMPRODUCT(--(Lançamentos!$B$5:$B$504=A83)))</f>
        <v/>
      </c>
    </row>
    <row r="84" customFormat="false" ht="15" hidden="false" customHeight="false" outlineLevel="0" collapsed="false">
      <c r="A84" s="8"/>
      <c r="B84" s="11"/>
      <c r="C84" s="8"/>
      <c r="D84" s="12" t="str">
        <f aca="false">IF(C84="","",IFERROR(INDEX('Plano de contas'!$B$5:$B$154,MATCH(C84,'Plano de contas'!$A$5:$A$154,0)),""))</f>
        <v/>
      </c>
      <c r="E84" s="12" t="str">
        <f aca="false">IF(C84="","",IFERROR(INDEX('Plano de contas'!$E$5:$E$154,MATCH(C84,'Plano de contas'!$A$5:$A$154,0))&amp;"",""))</f>
        <v/>
      </c>
      <c r="F84" s="12" t="str">
        <f aca="false">IF(C84="","",IFERROR(INDEX('Plano de contas'!$D$5:$D$154,MATCH(C84,'Plano de contas'!$A$5:$A$154,0))&amp;"",""))</f>
        <v/>
      </c>
      <c r="G84" s="12" t="str">
        <f aca="false">IF(A84="","",IF(SUMPRODUCT(--($A$5:$A$304=A84))&gt;1,"Conta repetida no de-para",IF(C84="","Sem conta gerencial",IF(ISNA(MATCH(C84,'Plano de contas'!$A$5:$A$154,0)),"Não existe no plano",IF(INDEX('Plano de contas'!$F$5:$F$154,MATCH(C84,'Plano de contas'!$A$5:$A$154,0))&lt;&gt;"Sim","Conta sintética","OK")))))</f>
        <v/>
      </c>
      <c r="H84" s="10" t="str">
        <f aca="false">IF(A84="","",SUMPRODUCT(--(Lançamentos!$B$5:$B$504=A84)))</f>
        <v/>
      </c>
    </row>
    <row r="85" customFormat="false" ht="15" hidden="false" customHeight="false" outlineLevel="0" collapsed="false">
      <c r="A85" s="8"/>
      <c r="B85" s="11"/>
      <c r="C85" s="8"/>
      <c r="D85" s="12" t="str">
        <f aca="false">IF(C85="","",IFERROR(INDEX('Plano de contas'!$B$5:$B$154,MATCH(C85,'Plano de contas'!$A$5:$A$154,0)),""))</f>
        <v/>
      </c>
      <c r="E85" s="12" t="str">
        <f aca="false">IF(C85="","",IFERROR(INDEX('Plano de contas'!$E$5:$E$154,MATCH(C85,'Plano de contas'!$A$5:$A$154,0))&amp;"",""))</f>
        <v/>
      </c>
      <c r="F85" s="12" t="str">
        <f aca="false">IF(C85="","",IFERROR(INDEX('Plano de contas'!$D$5:$D$154,MATCH(C85,'Plano de contas'!$A$5:$A$154,0))&amp;"",""))</f>
        <v/>
      </c>
      <c r="G85" s="12" t="str">
        <f aca="false">IF(A85="","",IF(SUMPRODUCT(--($A$5:$A$304=A85))&gt;1,"Conta repetida no de-para",IF(C85="","Sem conta gerencial",IF(ISNA(MATCH(C85,'Plano de contas'!$A$5:$A$154,0)),"Não existe no plano",IF(INDEX('Plano de contas'!$F$5:$F$154,MATCH(C85,'Plano de contas'!$A$5:$A$154,0))&lt;&gt;"Sim","Conta sintética","OK")))))</f>
        <v/>
      </c>
      <c r="H85" s="10" t="str">
        <f aca="false">IF(A85="","",SUMPRODUCT(--(Lançamentos!$B$5:$B$504=A85)))</f>
        <v/>
      </c>
    </row>
    <row r="86" customFormat="false" ht="15" hidden="false" customHeight="false" outlineLevel="0" collapsed="false">
      <c r="A86" s="8"/>
      <c r="B86" s="11"/>
      <c r="C86" s="8"/>
      <c r="D86" s="12" t="str">
        <f aca="false">IF(C86="","",IFERROR(INDEX('Plano de contas'!$B$5:$B$154,MATCH(C86,'Plano de contas'!$A$5:$A$154,0)),""))</f>
        <v/>
      </c>
      <c r="E86" s="12" t="str">
        <f aca="false">IF(C86="","",IFERROR(INDEX('Plano de contas'!$E$5:$E$154,MATCH(C86,'Plano de contas'!$A$5:$A$154,0))&amp;"",""))</f>
        <v/>
      </c>
      <c r="F86" s="12" t="str">
        <f aca="false">IF(C86="","",IFERROR(INDEX('Plano de contas'!$D$5:$D$154,MATCH(C86,'Plano de contas'!$A$5:$A$154,0))&amp;"",""))</f>
        <v/>
      </c>
      <c r="G86" s="12" t="str">
        <f aca="false">IF(A86="","",IF(SUMPRODUCT(--($A$5:$A$304=A86))&gt;1,"Conta repetida no de-para",IF(C86="","Sem conta gerencial",IF(ISNA(MATCH(C86,'Plano de contas'!$A$5:$A$154,0)),"Não existe no plano",IF(INDEX('Plano de contas'!$F$5:$F$154,MATCH(C86,'Plano de contas'!$A$5:$A$154,0))&lt;&gt;"Sim","Conta sintética","OK")))))</f>
        <v/>
      </c>
      <c r="H86" s="10" t="str">
        <f aca="false">IF(A86="","",SUMPRODUCT(--(Lançamentos!$B$5:$B$504=A86)))</f>
        <v/>
      </c>
    </row>
    <row r="87" customFormat="false" ht="15" hidden="false" customHeight="false" outlineLevel="0" collapsed="false">
      <c r="A87" s="8"/>
      <c r="B87" s="11"/>
      <c r="C87" s="8"/>
      <c r="D87" s="12" t="str">
        <f aca="false">IF(C87="","",IFERROR(INDEX('Plano de contas'!$B$5:$B$154,MATCH(C87,'Plano de contas'!$A$5:$A$154,0)),""))</f>
        <v/>
      </c>
      <c r="E87" s="12" t="str">
        <f aca="false">IF(C87="","",IFERROR(INDEX('Plano de contas'!$E$5:$E$154,MATCH(C87,'Plano de contas'!$A$5:$A$154,0))&amp;"",""))</f>
        <v/>
      </c>
      <c r="F87" s="12" t="str">
        <f aca="false">IF(C87="","",IFERROR(INDEX('Plano de contas'!$D$5:$D$154,MATCH(C87,'Plano de contas'!$A$5:$A$154,0))&amp;"",""))</f>
        <v/>
      </c>
      <c r="G87" s="12" t="str">
        <f aca="false">IF(A87="","",IF(SUMPRODUCT(--($A$5:$A$304=A87))&gt;1,"Conta repetida no de-para",IF(C87="","Sem conta gerencial",IF(ISNA(MATCH(C87,'Plano de contas'!$A$5:$A$154,0)),"Não existe no plano",IF(INDEX('Plano de contas'!$F$5:$F$154,MATCH(C87,'Plano de contas'!$A$5:$A$154,0))&lt;&gt;"Sim","Conta sintética","OK")))))</f>
        <v/>
      </c>
      <c r="H87" s="10" t="str">
        <f aca="false">IF(A87="","",SUMPRODUCT(--(Lançamentos!$B$5:$B$504=A87)))</f>
        <v/>
      </c>
    </row>
    <row r="88" customFormat="false" ht="15" hidden="false" customHeight="false" outlineLevel="0" collapsed="false">
      <c r="A88" s="8"/>
      <c r="B88" s="11"/>
      <c r="C88" s="8"/>
      <c r="D88" s="12" t="str">
        <f aca="false">IF(C88="","",IFERROR(INDEX('Plano de contas'!$B$5:$B$154,MATCH(C88,'Plano de contas'!$A$5:$A$154,0)),""))</f>
        <v/>
      </c>
      <c r="E88" s="12" t="str">
        <f aca="false">IF(C88="","",IFERROR(INDEX('Plano de contas'!$E$5:$E$154,MATCH(C88,'Plano de contas'!$A$5:$A$154,0))&amp;"",""))</f>
        <v/>
      </c>
      <c r="F88" s="12" t="str">
        <f aca="false">IF(C88="","",IFERROR(INDEX('Plano de contas'!$D$5:$D$154,MATCH(C88,'Plano de contas'!$A$5:$A$154,0))&amp;"",""))</f>
        <v/>
      </c>
      <c r="G88" s="12" t="str">
        <f aca="false">IF(A88="","",IF(SUMPRODUCT(--($A$5:$A$304=A88))&gt;1,"Conta repetida no de-para",IF(C88="","Sem conta gerencial",IF(ISNA(MATCH(C88,'Plano de contas'!$A$5:$A$154,0)),"Não existe no plano",IF(INDEX('Plano de contas'!$F$5:$F$154,MATCH(C88,'Plano de contas'!$A$5:$A$154,0))&lt;&gt;"Sim","Conta sintética","OK")))))</f>
        <v/>
      </c>
      <c r="H88" s="10" t="str">
        <f aca="false">IF(A88="","",SUMPRODUCT(--(Lançamentos!$B$5:$B$504=A88)))</f>
        <v/>
      </c>
    </row>
    <row r="89" customFormat="false" ht="15" hidden="false" customHeight="false" outlineLevel="0" collapsed="false">
      <c r="A89" s="8"/>
      <c r="B89" s="11"/>
      <c r="C89" s="8"/>
      <c r="D89" s="12" t="str">
        <f aca="false">IF(C89="","",IFERROR(INDEX('Plano de contas'!$B$5:$B$154,MATCH(C89,'Plano de contas'!$A$5:$A$154,0)),""))</f>
        <v/>
      </c>
      <c r="E89" s="12" t="str">
        <f aca="false">IF(C89="","",IFERROR(INDEX('Plano de contas'!$E$5:$E$154,MATCH(C89,'Plano de contas'!$A$5:$A$154,0))&amp;"",""))</f>
        <v/>
      </c>
      <c r="F89" s="12" t="str">
        <f aca="false">IF(C89="","",IFERROR(INDEX('Plano de contas'!$D$5:$D$154,MATCH(C89,'Plano de contas'!$A$5:$A$154,0))&amp;"",""))</f>
        <v/>
      </c>
      <c r="G89" s="12" t="str">
        <f aca="false">IF(A89="","",IF(SUMPRODUCT(--($A$5:$A$304=A89))&gt;1,"Conta repetida no de-para",IF(C89="","Sem conta gerencial",IF(ISNA(MATCH(C89,'Plano de contas'!$A$5:$A$154,0)),"Não existe no plano",IF(INDEX('Plano de contas'!$F$5:$F$154,MATCH(C89,'Plano de contas'!$A$5:$A$154,0))&lt;&gt;"Sim","Conta sintética","OK")))))</f>
        <v/>
      </c>
      <c r="H89" s="10" t="str">
        <f aca="false">IF(A89="","",SUMPRODUCT(--(Lançamentos!$B$5:$B$504=A89)))</f>
        <v/>
      </c>
    </row>
    <row r="90" customFormat="false" ht="15" hidden="false" customHeight="false" outlineLevel="0" collapsed="false">
      <c r="A90" s="8"/>
      <c r="B90" s="11"/>
      <c r="C90" s="8"/>
      <c r="D90" s="12" t="str">
        <f aca="false">IF(C90="","",IFERROR(INDEX('Plano de contas'!$B$5:$B$154,MATCH(C90,'Plano de contas'!$A$5:$A$154,0)),""))</f>
        <v/>
      </c>
      <c r="E90" s="12" t="str">
        <f aca="false">IF(C90="","",IFERROR(INDEX('Plano de contas'!$E$5:$E$154,MATCH(C90,'Plano de contas'!$A$5:$A$154,0))&amp;"",""))</f>
        <v/>
      </c>
      <c r="F90" s="12" t="str">
        <f aca="false">IF(C90="","",IFERROR(INDEX('Plano de contas'!$D$5:$D$154,MATCH(C90,'Plano de contas'!$A$5:$A$154,0))&amp;"",""))</f>
        <v/>
      </c>
      <c r="G90" s="12" t="str">
        <f aca="false">IF(A90="","",IF(SUMPRODUCT(--($A$5:$A$304=A90))&gt;1,"Conta repetida no de-para",IF(C90="","Sem conta gerencial",IF(ISNA(MATCH(C90,'Plano de contas'!$A$5:$A$154,0)),"Não existe no plano",IF(INDEX('Plano de contas'!$F$5:$F$154,MATCH(C90,'Plano de contas'!$A$5:$A$154,0))&lt;&gt;"Sim","Conta sintética","OK")))))</f>
        <v/>
      </c>
      <c r="H90" s="10" t="str">
        <f aca="false">IF(A90="","",SUMPRODUCT(--(Lançamentos!$B$5:$B$504=A90)))</f>
        <v/>
      </c>
    </row>
    <row r="91" customFormat="false" ht="15" hidden="false" customHeight="false" outlineLevel="0" collapsed="false">
      <c r="A91" s="8"/>
      <c r="B91" s="11"/>
      <c r="C91" s="8"/>
      <c r="D91" s="12" t="str">
        <f aca="false">IF(C91="","",IFERROR(INDEX('Plano de contas'!$B$5:$B$154,MATCH(C91,'Plano de contas'!$A$5:$A$154,0)),""))</f>
        <v/>
      </c>
      <c r="E91" s="12" t="str">
        <f aca="false">IF(C91="","",IFERROR(INDEX('Plano de contas'!$E$5:$E$154,MATCH(C91,'Plano de contas'!$A$5:$A$154,0))&amp;"",""))</f>
        <v/>
      </c>
      <c r="F91" s="12" t="str">
        <f aca="false">IF(C91="","",IFERROR(INDEX('Plano de contas'!$D$5:$D$154,MATCH(C91,'Plano de contas'!$A$5:$A$154,0))&amp;"",""))</f>
        <v/>
      </c>
      <c r="G91" s="12" t="str">
        <f aca="false">IF(A91="","",IF(SUMPRODUCT(--($A$5:$A$304=A91))&gt;1,"Conta repetida no de-para",IF(C91="","Sem conta gerencial",IF(ISNA(MATCH(C91,'Plano de contas'!$A$5:$A$154,0)),"Não existe no plano",IF(INDEX('Plano de contas'!$F$5:$F$154,MATCH(C91,'Plano de contas'!$A$5:$A$154,0))&lt;&gt;"Sim","Conta sintética","OK")))))</f>
        <v/>
      </c>
      <c r="H91" s="10" t="str">
        <f aca="false">IF(A91="","",SUMPRODUCT(--(Lançamentos!$B$5:$B$504=A91)))</f>
        <v/>
      </c>
    </row>
    <row r="92" customFormat="false" ht="15" hidden="false" customHeight="false" outlineLevel="0" collapsed="false">
      <c r="A92" s="8"/>
      <c r="B92" s="11"/>
      <c r="C92" s="8"/>
      <c r="D92" s="12" t="str">
        <f aca="false">IF(C92="","",IFERROR(INDEX('Plano de contas'!$B$5:$B$154,MATCH(C92,'Plano de contas'!$A$5:$A$154,0)),""))</f>
        <v/>
      </c>
      <c r="E92" s="12" t="str">
        <f aca="false">IF(C92="","",IFERROR(INDEX('Plano de contas'!$E$5:$E$154,MATCH(C92,'Plano de contas'!$A$5:$A$154,0))&amp;"",""))</f>
        <v/>
      </c>
      <c r="F92" s="12" t="str">
        <f aca="false">IF(C92="","",IFERROR(INDEX('Plano de contas'!$D$5:$D$154,MATCH(C92,'Plano de contas'!$A$5:$A$154,0))&amp;"",""))</f>
        <v/>
      </c>
      <c r="G92" s="12" t="str">
        <f aca="false">IF(A92="","",IF(SUMPRODUCT(--($A$5:$A$304=A92))&gt;1,"Conta repetida no de-para",IF(C92="","Sem conta gerencial",IF(ISNA(MATCH(C92,'Plano de contas'!$A$5:$A$154,0)),"Não existe no plano",IF(INDEX('Plano de contas'!$F$5:$F$154,MATCH(C92,'Plano de contas'!$A$5:$A$154,0))&lt;&gt;"Sim","Conta sintética","OK")))))</f>
        <v/>
      </c>
      <c r="H92" s="10" t="str">
        <f aca="false">IF(A92="","",SUMPRODUCT(--(Lançamentos!$B$5:$B$504=A92)))</f>
        <v/>
      </c>
    </row>
    <row r="93" customFormat="false" ht="15" hidden="false" customHeight="false" outlineLevel="0" collapsed="false">
      <c r="A93" s="8"/>
      <c r="B93" s="11"/>
      <c r="C93" s="8"/>
      <c r="D93" s="12" t="str">
        <f aca="false">IF(C93="","",IFERROR(INDEX('Plano de contas'!$B$5:$B$154,MATCH(C93,'Plano de contas'!$A$5:$A$154,0)),""))</f>
        <v/>
      </c>
      <c r="E93" s="12" t="str">
        <f aca="false">IF(C93="","",IFERROR(INDEX('Plano de contas'!$E$5:$E$154,MATCH(C93,'Plano de contas'!$A$5:$A$154,0))&amp;"",""))</f>
        <v/>
      </c>
      <c r="F93" s="12" t="str">
        <f aca="false">IF(C93="","",IFERROR(INDEX('Plano de contas'!$D$5:$D$154,MATCH(C93,'Plano de contas'!$A$5:$A$154,0))&amp;"",""))</f>
        <v/>
      </c>
      <c r="G93" s="12" t="str">
        <f aca="false">IF(A93="","",IF(SUMPRODUCT(--($A$5:$A$304=A93))&gt;1,"Conta repetida no de-para",IF(C93="","Sem conta gerencial",IF(ISNA(MATCH(C93,'Plano de contas'!$A$5:$A$154,0)),"Não existe no plano",IF(INDEX('Plano de contas'!$F$5:$F$154,MATCH(C93,'Plano de contas'!$A$5:$A$154,0))&lt;&gt;"Sim","Conta sintética","OK")))))</f>
        <v/>
      </c>
      <c r="H93" s="10" t="str">
        <f aca="false">IF(A93="","",SUMPRODUCT(--(Lançamentos!$B$5:$B$504=A93)))</f>
        <v/>
      </c>
    </row>
    <row r="94" customFormat="false" ht="15" hidden="false" customHeight="false" outlineLevel="0" collapsed="false">
      <c r="A94" s="8"/>
      <c r="B94" s="11"/>
      <c r="C94" s="8"/>
      <c r="D94" s="12" t="str">
        <f aca="false">IF(C94="","",IFERROR(INDEX('Plano de contas'!$B$5:$B$154,MATCH(C94,'Plano de contas'!$A$5:$A$154,0)),""))</f>
        <v/>
      </c>
      <c r="E94" s="12" t="str">
        <f aca="false">IF(C94="","",IFERROR(INDEX('Plano de contas'!$E$5:$E$154,MATCH(C94,'Plano de contas'!$A$5:$A$154,0))&amp;"",""))</f>
        <v/>
      </c>
      <c r="F94" s="12" t="str">
        <f aca="false">IF(C94="","",IFERROR(INDEX('Plano de contas'!$D$5:$D$154,MATCH(C94,'Plano de contas'!$A$5:$A$154,0))&amp;"",""))</f>
        <v/>
      </c>
      <c r="G94" s="12" t="str">
        <f aca="false">IF(A94="","",IF(SUMPRODUCT(--($A$5:$A$304=A94))&gt;1,"Conta repetida no de-para",IF(C94="","Sem conta gerencial",IF(ISNA(MATCH(C94,'Plano de contas'!$A$5:$A$154,0)),"Não existe no plano",IF(INDEX('Plano de contas'!$F$5:$F$154,MATCH(C94,'Plano de contas'!$A$5:$A$154,0))&lt;&gt;"Sim","Conta sintética","OK")))))</f>
        <v/>
      </c>
      <c r="H94" s="10" t="str">
        <f aca="false">IF(A94="","",SUMPRODUCT(--(Lançamentos!$B$5:$B$504=A94)))</f>
        <v/>
      </c>
    </row>
    <row r="95" customFormat="false" ht="15" hidden="false" customHeight="false" outlineLevel="0" collapsed="false">
      <c r="A95" s="8"/>
      <c r="B95" s="11"/>
      <c r="C95" s="8"/>
      <c r="D95" s="12" t="str">
        <f aca="false">IF(C95="","",IFERROR(INDEX('Plano de contas'!$B$5:$B$154,MATCH(C95,'Plano de contas'!$A$5:$A$154,0)),""))</f>
        <v/>
      </c>
      <c r="E95" s="12" t="str">
        <f aca="false">IF(C95="","",IFERROR(INDEX('Plano de contas'!$E$5:$E$154,MATCH(C95,'Plano de contas'!$A$5:$A$154,0))&amp;"",""))</f>
        <v/>
      </c>
      <c r="F95" s="12" t="str">
        <f aca="false">IF(C95="","",IFERROR(INDEX('Plano de contas'!$D$5:$D$154,MATCH(C95,'Plano de contas'!$A$5:$A$154,0))&amp;"",""))</f>
        <v/>
      </c>
      <c r="G95" s="12" t="str">
        <f aca="false">IF(A95="","",IF(SUMPRODUCT(--($A$5:$A$304=A95))&gt;1,"Conta repetida no de-para",IF(C95="","Sem conta gerencial",IF(ISNA(MATCH(C95,'Plano de contas'!$A$5:$A$154,0)),"Não existe no plano",IF(INDEX('Plano de contas'!$F$5:$F$154,MATCH(C95,'Plano de contas'!$A$5:$A$154,0))&lt;&gt;"Sim","Conta sintética","OK")))))</f>
        <v/>
      </c>
      <c r="H95" s="10" t="str">
        <f aca="false">IF(A95="","",SUMPRODUCT(--(Lançamentos!$B$5:$B$504=A95)))</f>
        <v/>
      </c>
    </row>
    <row r="96" customFormat="false" ht="15" hidden="false" customHeight="false" outlineLevel="0" collapsed="false">
      <c r="A96" s="8"/>
      <c r="B96" s="11"/>
      <c r="C96" s="8"/>
      <c r="D96" s="12" t="str">
        <f aca="false">IF(C96="","",IFERROR(INDEX('Plano de contas'!$B$5:$B$154,MATCH(C96,'Plano de contas'!$A$5:$A$154,0)),""))</f>
        <v/>
      </c>
      <c r="E96" s="12" t="str">
        <f aca="false">IF(C96="","",IFERROR(INDEX('Plano de contas'!$E$5:$E$154,MATCH(C96,'Plano de contas'!$A$5:$A$154,0))&amp;"",""))</f>
        <v/>
      </c>
      <c r="F96" s="12" t="str">
        <f aca="false">IF(C96="","",IFERROR(INDEX('Plano de contas'!$D$5:$D$154,MATCH(C96,'Plano de contas'!$A$5:$A$154,0))&amp;"",""))</f>
        <v/>
      </c>
      <c r="G96" s="12" t="str">
        <f aca="false">IF(A96="","",IF(SUMPRODUCT(--($A$5:$A$304=A96))&gt;1,"Conta repetida no de-para",IF(C96="","Sem conta gerencial",IF(ISNA(MATCH(C96,'Plano de contas'!$A$5:$A$154,0)),"Não existe no plano",IF(INDEX('Plano de contas'!$F$5:$F$154,MATCH(C96,'Plano de contas'!$A$5:$A$154,0))&lt;&gt;"Sim","Conta sintética","OK")))))</f>
        <v/>
      </c>
      <c r="H96" s="10" t="str">
        <f aca="false">IF(A96="","",SUMPRODUCT(--(Lançamentos!$B$5:$B$504=A96)))</f>
        <v/>
      </c>
    </row>
    <row r="97" customFormat="false" ht="15" hidden="false" customHeight="false" outlineLevel="0" collapsed="false">
      <c r="A97" s="8"/>
      <c r="B97" s="11"/>
      <c r="C97" s="8"/>
      <c r="D97" s="12" t="str">
        <f aca="false">IF(C97="","",IFERROR(INDEX('Plano de contas'!$B$5:$B$154,MATCH(C97,'Plano de contas'!$A$5:$A$154,0)),""))</f>
        <v/>
      </c>
      <c r="E97" s="12" t="str">
        <f aca="false">IF(C97="","",IFERROR(INDEX('Plano de contas'!$E$5:$E$154,MATCH(C97,'Plano de contas'!$A$5:$A$154,0))&amp;"",""))</f>
        <v/>
      </c>
      <c r="F97" s="12" t="str">
        <f aca="false">IF(C97="","",IFERROR(INDEX('Plano de contas'!$D$5:$D$154,MATCH(C97,'Plano de contas'!$A$5:$A$154,0))&amp;"",""))</f>
        <v/>
      </c>
      <c r="G97" s="12" t="str">
        <f aca="false">IF(A97="","",IF(SUMPRODUCT(--($A$5:$A$304=A97))&gt;1,"Conta repetida no de-para",IF(C97="","Sem conta gerencial",IF(ISNA(MATCH(C97,'Plano de contas'!$A$5:$A$154,0)),"Não existe no plano",IF(INDEX('Plano de contas'!$F$5:$F$154,MATCH(C97,'Plano de contas'!$A$5:$A$154,0))&lt;&gt;"Sim","Conta sintética","OK")))))</f>
        <v/>
      </c>
      <c r="H97" s="10" t="str">
        <f aca="false">IF(A97="","",SUMPRODUCT(--(Lançamentos!$B$5:$B$504=A97)))</f>
        <v/>
      </c>
    </row>
    <row r="98" customFormat="false" ht="15" hidden="false" customHeight="false" outlineLevel="0" collapsed="false">
      <c r="A98" s="8"/>
      <c r="B98" s="11"/>
      <c r="C98" s="8"/>
      <c r="D98" s="12" t="str">
        <f aca="false">IF(C98="","",IFERROR(INDEX('Plano de contas'!$B$5:$B$154,MATCH(C98,'Plano de contas'!$A$5:$A$154,0)),""))</f>
        <v/>
      </c>
      <c r="E98" s="12" t="str">
        <f aca="false">IF(C98="","",IFERROR(INDEX('Plano de contas'!$E$5:$E$154,MATCH(C98,'Plano de contas'!$A$5:$A$154,0))&amp;"",""))</f>
        <v/>
      </c>
      <c r="F98" s="12" t="str">
        <f aca="false">IF(C98="","",IFERROR(INDEX('Plano de contas'!$D$5:$D$154,MATCH(C98,'Plano de contas'!$A$5:$A$154,0))&amp;"",""))</f>
        <v/>
      </c>
      <c r="G98" s="12" t="str">
        <f aca="false">IF(A98="","",IF(SUMPRODUCT(--($A$5:$A$304=A98))&gt;1,"Conta repetida no de-para",IF(C98="","Sem conta gerencial",IF(ISNA(MATCH(C98,'Plano de contas'!$A$5:$A$154,0)),"Não existe no plano",IF(INDEX('Plano de contas'!$F$5:$F$154,MATCH(C98,'Plano de contas'!$A$5:$A$154,0))&lt;&gt;"Sim","Conta sintética","OK")))))</f>
        <v/>
      </c>
      <c r="H98" s="10" t="str">
        <f aca="false">IF(A98="","",SUMPRODUCT(--(Lançamentos!$B$5:$B$504=A98)))</f>
        <v/>
      </c>
    </row>
    <row r="99" customFormat="false" ht="15" hidden="false" customHeight="false" outlineLevel="0" collapsed="false">
      <c r="A99" s="8"/>
      <c r="B99" s="11"/>
      <c r="C99" s="8"/>
      <c r="D99" s="12" t="str">
        <f aca="false">IF(C99="","",IFERROR(INDEX('Plano de contas'!$B$5:$B$154,MATCH(C99,'Plano de contas'!$A$5:$A$154,0)),""))</f>
        <v/>
      </c>
      <c r="E99" s="12" t="str">
        <f aca="false">IF(C99="","",IFERROR(INDEX('Plano de contas'!$E$5:$E$154,MATCH(C99,'Plano de contas'!$A$5:$A$154,0))&amp;"",""))</f>
        <v/>
      </c>
      <c r="F99" s="12" t="str">
        <f aca="false">IF(C99="","",IFERROR(INDEX('Plano de contas'!$D$5:$D$154,MATCH(C99,'Plano de contas'!$A$5:$A$154,0))&amp;"",""))</f>
        <v/>
      </c>
      <c r="G99" s="12" t="str">
        <f aca="false">IF(A99="","",IF(SUMPRODUCT(--($A$5:$A$304=A99))&gt;1,"Conta repetida no de-para",IF(C99="","Sem conta gerencial",IF(ISNA(MATCH(C99,'Plano de contas'!$A$5:$A$154,0)),"Não existe no plano",IF(INDEX('Plano de contas'!$F$5:$F$154,MATCH(C99,'Plano de contas'!$A$5:$A$154,0))&lt;&gt;"Sim","Conta sintética","OK")))))</f>
        <v/>
      </c>
      <c r="H99" s="10" t="str">
        <f aca="false">IF(A99="","",SUMPRODUCT(--(Lançamentos!$B$5:$B$504=A99)))</f>
        <v/>
      </c>
    </row>
    <row r="100" customFormat="false" ht="15" hidden="false" customHeight="false" outlineLevel="0" collapsed="false">
      <c r="A100" s="8"/>
      <c r="B100" s="11"/>
      <c r="C100" s="8"/>
      <c r="D100" s="12" t="str">
        <f aca="false">IF(C100="","",IFERROR(INDEX('Plano de contas'!$B$5:$B$154,MATCH(C100,'Plano de contas'!$A$5:$A$154,0)),""))</f>
        <v/>
      </c>
      <c r="E100" s="12" t="str">
        <f aca="false">IF(C100="","",IFERROR(INDEX('Plano de contas'!$E$5:$E$154,MATCH(C100,'Plano de contas'!$A$5:$A$154,0))&amp;"",""))</f>
        <v/>
      </c>
      <c r="F100" s="12" t="str">
        <f aca="false">IF(C100="","",IFERROR(INDEX('Plano de contas'!$D$5:$D$154,MATCH(C100,'Plano de contas'!$A$5:$A$154,0))&amp;"",""))</f>
        <v/>
      </c>
      <c r="G100" s="12" t="str">
        <f aca="false">IF(A100="","",IF(SUMPRODUCT(--($A$5:$A$304=A100))&gt;1,"Conta repetida no de-para",IF(C100="","Sem conta gerencial",IF(ISNA(MATCH(C100,'Plano de contas'!$A$5:$A$154,0)),"Não existe no plano",IF(INDEX('Plano de contas'!$F$5:$F$154,MATCH(C100,'Plano de contas'!$A$5:$A$154,0))&lt;&gt;"Sim","Conta sintética","OK")))))</f>
        <v/>
      </c>
      <c r="H100" s="10" t="str">
        <f aca="false">IF(A100="","",SUMPRODUCT(--(Lançamentos!$B$5:$B$504=A100)))</f>
        <v/>
      </c>
    </row>
    <row r="101" customFormat="false" ht="15" hidden="false" customHeight="false" outlineLevel="0" collapsed="false">
      <c r="A101" s="8"/>
      <c r="B101" s="11"/>
      <c r="C101" s="8"/>
      <c r="D101" s="12" t="str">
        <f aca="false">IF(C101="","",IFERROR(INDEX('Plano de contas'!$B$5:$B$154,MATCH(C101,'Plano de contas'!$A$5:$A$154,0)),""))</f>
        <v/>
      </c>
      <c r="E101" s="12" t="str">
        <f aca="false">IF(C101="","",IFERROR(INDEX('Plano de contas'!$E$5:$E$154,MATCH(C101,'Plano de contas'!$A$5:$A$154,0))&amp;"",""))</f>
        <v/>
      </c>
      <c r="F101" s="12" t="str">
        <f aca="false">IF(C101="","",IFERROR(INDEX('Plano de contas'!$D$5:$D$154,MATCH(C101,'Plano de contas'!$A$5:$A$154,0))&amp;"",""))</f>
        <v/>
      </c>
      <c r="G101" s="12" t="str">
        <f aca="false">IF(A101="","",IF(SUMPRODUCT(--($A$5:$A$304=A101))&gt;1,"Conta repetida no de-para",IF(C101="","Sem conta gerencial",IF(ISNA(MATCH(C101,'Plano de contas'!$A$5:$A$154,0)),"Não existe no plano",IF(INDEX('Plano de contas'!$F$5:$F$154,MATCH(C101,'Plano de contas'!$A$5:$A$154,0))&lt;&gt;"Sim","Conta sintética","OK")))))</f>
        <v/>
      </c>
      <c r="H101" s="10" t="str">
        <f aca="false">IF(A101="","",SUMPRODUCT(--(Lançamentos!$B$5:$B$504=A101)))</f>
        <v/>
      </c>
    </row>
    <row r="102" customFormat="false" ht="15" hidden="false" customHeight="false" outlineLevel="0" collapsed="false">
      <c r="A102" s="8"/>
      <c r="B102" s="11"/>
      <c r="C102" s="8"/>
      <c r="D102" s="12" t="str">
        <f aca="false">IF(C102="","",IFERROR(INDEX('Plano de contas'!$B$5:$B$154,MATCH(C102,'Plano de contas'!$A$5:$A$154,0)),""))</f>
        <v/>
      </c>
      <c r="E102" s="12" t="str">
        <f aca="false">IF(C102="","",IFERROR(INDEX('Plano de contas'!$E$5:$E$154,MATCH(C102,'Plano de contas'!$A$5:$A$154,0))&amp;"",""))</f>
        <v/>
      </c>
      <c r="F102" s="12" t="str">
        <f aca="false">IF(C102="","",IFERROR(INDEX('Plano de contas'!$D$5:$D$154,MATCH(C102,'Plano de contas'!$A$5:$A$154,0))&amp;"",""))</f>
        <v/>
      </c>
      <c r="G102" s="12" t="str">
        <f aca="false">IF(A102="","",IF(SUMPRODUCT(--($A$5:$A$304=A102))&gt;1,"Conta repetida no de-para",IF(C102="","Sem conta gerencial",IF(ISNA(MATCH(C102,'Plano de contas'!$A$5:$A$154,0)),"Não existe no plano",IF(INDEX('Plano de contas'!$F$5:$F$154,MATCH(C102,'Plano de contas'!$A$5:$A$154,0))&lt;&gt;"Sim","Conta sintética","OK")))))</f>
        <v/>
      </c>
      <c r="H102" s="10" t="str">
        <f aca="false">IF(A102="","",SUMPRODUCT(--(Lançamentos!$B$5:$B$504=A102)))</f>
        <v/>
      </c>
    </row>
    <row r="103" customFormat="false" ht="15" hidden="false" customHeight="false" outlineLevel="0" collapsed="false">
      <c r="A103" s="8"/>
      <c r="B103" s="11"/>
      <c r="C103" s="8"/>
      <c r="D103" s="12" t="str">
        <f aca="false">IF(C103="","",IFERROR(INDEX('Plano de contas'!$B$5:$B$154,MATCH(C103,'Plano de contas'!$A$5:$A$154,0)),""))</f>
        <v/>
      </c>
      <c r="E103" s="12" t="str">
        <f aca="false">IF(C103="","",IFERROR(INDEX('Plano de contas'!$E$5:$E$154,MATCH(C103,'Plano de contas'!$A$5:$A$154,0))&amp;"",""))</f>
        <v/>
      </c>
      <c r="F103" s="12" t="str">
        <f aca="false">IF(C103="","",IFERROR(INDEX('Plano de contas'!$D$5:$D$154,MATCH(C103,'Plano de contas'!$A$5:$A$154,0))&amp;"",""))</f>
        <v/>
      </c>
      <c r="G103" s="12" t="str">
        <f aca="false">IF(A103="","",IF(SUMPRODUCT(--($A$5:$A$304=A103))&gt;1,"Conta repetida no de-para",IF(C103="","Sem conta gerencial",IF(ISNA(MATCH(C103,'Plano de contas'!$A$5:$A$154,0)),"Não existe no plano",IF(INDEX('Plano de contas'!$F$5:$F$154,MATCH(C103,'Plano de contas'!$A$5:$A$154,0))&lt;&gt;"Sim","Conta sintética","OK")))))</f>
        <v/>
      </c>
      <c r="H103" s="10" t="str">
        <f aca="false">IF(A103="","",SUMPRODUCT(--(Lançamentos!$B$5:$B$504=A103)))</f>
        <v/>
      </c>
    </row>
    <row r="104" customFormat="false" ht="15" hidden="false" customHeight="false" outlineLevel="0" collapsed="false">
      <c r="A104" s="8"/>
      <c r="B104" s="11"/>
      <c r="C104" s="8"/>
      <c r="D104" s="12" t="str">
        <f aca="false">IF(C104="","",IFERROR(INDEX('Plano de contas'!$B$5:$B$154,MATCH(C104,'Plano de contas'!$A$5:$A$154,0)),""))</f>
        <v/>
      </c>
      <c r="E104" s="12" t="str">
        <f aca="false">IF(C104="","",IFERROR(INDEX('Plano de contas'!$E$5:$E$154,MATCH(C104,'Plano de contas'!$A$5:$A$154,0))&amp;"",""))</f>
        <v/>
      </c>
      <c r="F104" s="12" t="str">
        <f aca="false">IF(C104="","",IFERROR(INDEX('Plano de contas'!$D$5:$D$154,MATCH(C104,'Plano de contas'!$A$5:$A$154,0))&amp;"",""))</f>
        <v/>
      </c>
      <c r="G104" s="12" t="str">
        <f aca="false">IF(A104="","",IF(SUMPRODUCT(--($A$5:$A$304=A104))&gt;1,"Conta repetida no de-para",IF(C104="","Sem conta gerencial",IF(ISNA(MATCH(C104,'Plano de contas'!$A$5:$A$154,0)),"Não existe no plano",IF(INDEX('Plano de contas'!$F$5:$F$154,MATCH(C104,'Plano de contas'!$A$5:$A$154,0))&lt;&gt;"Sim","Conta sintética","OK")))))</f>
        <v/>
      </c>
      <c r="H104" s="10" t="str">
        <f aca="false">IF(A104="","",SUMPRODUCT(--(Lançamentos!$B$5:$B$504=A104)))</f>
        <v/>
      </c>
    </row>
    <row r="105" customFormat="false" ht="15" hidden="false" customHeight="false" outlineLevel="0" collapsed="false">
      <c r="A105" s="8"/>
      <c r="B105" s="11"/>
      <c r="C105" s="8"/>
      <c r="D105" s="12" t="str">
        <f aca="false">IF(C105="","",IFERROR(INDEX('Plano de contas'!$B$5:$B$154,MATCH(C105,'Plano de contas'!$A$5:$A$154,0)),""))</f>
        <v/>
      </c>
      <c r="E105" s="12" t="str">
        <f aca="false">IF(C105="","",IFERROR(INDEX('Plano de contas'!$E$5:$E$154,MATCH(C105,'Plano de contas'!$A$5:$A$154,0))&amp;"",""))</f>
        <v/>
      </c>
      <c r="F105" s="12" t="str">
        <f aca="false">IF(C105="","",IFERROR(INDEX('Plano de contas'!$D$5:$D$154,MATCH(C105,'Plano de contas'!$A$5:$A$154,0))&amp;"",""))</f>
        <v/>
      </c>
      <c r="G105" s="12" t="str">
        <f aca="false">IF(A105="","",IF(SUMPRODUCT(--($A$5:$A$304=A105))&gt;1,"Conta repetida no de-para",IF(C105="","Sem conta gerencial",IF(ISNA(MATCH(C105,'Plano de contas'!$A$5:$A$154,0)),"Não existe no plano",IF(INDEX('Plano de contas'!$F$5:$F$154,MATCH(C105,'Plano de contas'!$A$5:$A$154,0))&lt;&gt;"Sim","Conta sintética","OK")))))</f>
        <v/>
      </c>
      <c r="H105" s="10" t="str">
        <f aca="false">IF(A105="","",SUMPRODUCT(--(Lançamentos!$B$5:$B$504=A105)))</f>
        <v/>
      </c>
    </row>
    <row r="106" customFormat="false" ht="15" hidden="false" customHeight="false" outlineLevel="0" collapsed="false">
      <c r="A106" s="8"/>
      <c r="B106" s="11"/>
      <c r="C106" s="8"/>
      <c r="D106" s="12" t="str">
        <f aca="false">IF(C106="","",IFERROR(INDEX('Plano de contas'!$B$5:$B$154,MATCH(C106,'Plano de contas'!$A$5:$A$154,0)),""))</f>
        <v/>
      </c>
      <c r="E106" s="12" t="str">
        <f aca="false">IF(C106="","",IFERROR(INDEX('Plano de contas'!$E$5:$E$154,MATCH(C106,'Plano de contas'!$A$5:$A$154,0))&amp;"",""))</f>
        <v/>
      </c>
      <c r="F106" s="12" t="str">
        <f aca="false">IF(C106="","",IFERROR(INDEX('Plano de contas'!$D$5:$D$154,MATCH(C106,'Plano de contas'!$A$5:$A$154,0))&amp;"",""))</f>
        <v/>
      </c>
      <c r="G106" s="12" t="str">
        <f aca="false">IF(A106="","",IF(SUMPRODUCT(--($A$5:$A$304=A106))&gt;1,"Conta repetida no de-para",IF(C106="","Sem conta gerencial",IF(ISNA(MATCH(C106,'Plano de contas'!$A$5:$A$154,0)),"Não existe no plano",IF(INDEX('Plano de contas'!$F$5:$F$154,MATCH(C106,'Plano de contas'!$A$5:$A$154,0))&lt;&gt;"Sim","Conta sintética","OK")))))</f>
        <v/>
      </c>
      <c r="H106" s="10" t="str">
        <f aca="false">IF(A106="","",SUMPRODUCT(--(Lançamentos!$B$5:$B$504=A106)))</f>
        <v/>
      </c>
    </row>
    <row r="107" customFormat="false" ht="15" hidden="false" customHeight="false" outlineLevel="0" collapsed="false">
      <c r="A107" s="8"/>
      <c r="B107" s="11"/>
      <c r="C107" s="8"/>
      <c r="D107" s="12" t="str">
        <f aca="false">IF(C107="","",IFERROR(INDEX('Plano de contas'!$B$5:$B$154,MATCH(C107,'Plano de contas'!$A$5:$A$154,0)),""))</f>
        <v/>
      </c>
      <c r="E107" s="12" t="str">
        <f aca="false">IF(C107="","",IFERROR(INDEX('Plano de contas'!$E$5:$E$154,MATCH(C107,'Plano de contas'!$A$5:$A$154,0))&amp;"",""))</f>
        <v/>
      </c>
      <c r="F107" s="12" t="str">
        <f aca="false">IF(C107="","",IFERROR(INDEX('Plano de contas'!$D$5:$D$154,MATCH(C107,'Plano de contas'!$A$5:$A$154,0))&amp;"",""))</f>
        <v/>
      </c>
      <c r="G107" s="12" t="str">
        <f aca="false">IF(A107="","",IF(SUMPRODUCT(--($A$5:$A$304=A107))&gt;1,"Conta repetida no de-para",IF(C107="","Sem conta gerencial",IF(ISNA(MATCH(C107,'Plano de contas'!$A$5:$A$154,0)),"Não existe no plano",IF(INDEX('Plano de contas'!$F$5:$F$154,MATCH(C107,'Plano de contas'!$A$5:$A$154,0))&lt;&gt;"Sim","Conta sintética","OK")))))</f>
        <v/>
      </c>
      <c r="H107" s="10" t="str">
        <f aca="false">IF(A107="","",SUMPRODUCT(--(Lançamentos!$B$5:$B$504=A107)))</f>
        <v/>
      </c>
    </row>
    <row r="108" customFormat="false" ht="15" hidden="false" customHeight="false" outlineLevel="0" collapsed="false">
      <c r="A108" s="8"/>
      <c r="B108" s="11"/>
      <c r="C108" s="8"/>
      <c r="D108" s="12" t="str">
        <f aca="false">IF(C108="","",IFERROR(INDEX('Plano de contas'!$B$5:$B$154,MATCH(C108,'Plano de contas'!$A$5:$A$154,0)),""))</f>
        <v/>
      </c>
      <c r="E108" s="12" t="str">
        <f aca="false">IF(C108="","",IFERROR(INDEX('Plano de contas'!$E$5:$E$154,MATCH(C108,'Plano de contas'!$A$5:$A$154,0))&amp;"",""))</f>
        <v/>
      </c>
      <c r="F108" s="12" t="str">
        <f aca="false">IF(C108="","",IFERROR(INDEX('Plano de contas'!$D$5:$D$154,MATCH(C108,'Plano de contas'!$A$5:$A$154,0))&amp;"",""))</f>
        <v/>
      </c>
      <c r="G108" s="12" t="str">
        <f aca="false">IF(A108="","",IF(SUMPRODUCT(--($A$5:$A$304=A108))&gt;1,"Conta repetida no de-para",IF(C108="","Sem conta gerencial",IF(ISNA(MATCH(C108,'Plano de contas'!$A$5:$A$154,0)),"Não existe no plano",IF(INDEX('Plano de contas'!$F$5:$F$154,MATCH(C108,'Plano de contas'!$A$5:$A$154,0))&lt;&gt;"Sim","Conta sintética","OK")))))</f>
        <v/>
      </c>
      <c r="H108" s="10" t="str">
        <f aca="false">IF(A108="","",SUMPRODUCT(--(Lançamentos!$B$5:$B$504=A108)))</f>
        <v/>
      </c>
    </row>
    <row r="109" customFormat="false" ht="15" hidden="false" customHeight="false" outlineLevel="0" collapsed="false">
      <c r="A109" s="8"/>
      <c r="B109" s="11"/>
      <c r="C109" s="8"/>
      <c r="D109" s="12" t="str">
        <f aca="false">IF(C109="","",IFERROR(INDEX('Plano de contas'!$B$5:$B$154,MATCH(C109,'Plano de contas'!$A$5:$A$154,0)),""))</f>
        <v/>
      </c>
      <c r="E109" s="12" t="str">
        <f aca="false">IF(C109="","",IFERROR(INDEX('Plano de contas'!$E$5:$E$154,MATCH(C109,'Plano de contas'!$A$5:$A$154,0))&amp;"",""))</f>
        <v/>
      </c>
      <c r="F109" s="12" t="str">
        <f aca="false">IF(C109="","",IFERROR(INDEX('Plano de contas'!$D$5:$D$154,MATCH(C109,'Plano de contas'!$A$5:$A$154,0))&amp;"",""))</f>
        <v/>
      </c>
      <c r="G109" s="12" t="str">
        <f aca="false">IF(A109="","",IF(SUMPRODUCT(--($A$5:$A$304=A109))&gt;1,"Conta repetida no de-para",IF(C109="","Sem conta gerencial",IF(ISNA(MATCH(C109,'Plano de contas'!$A$5:$A$154,0)),"Não existe no plano",IF(INDEX('Plano de contas'!$F$5:$F$154,MATCH(C109,'Plano de contas'!$A$5:$A$154,0))&lt;&gt;"Sim","Conta sintética","OK")))))</f>
        <v/>
      </c>
      <c r="H109" s="10" t="str">
        <f aca="false">IF(A109="","",SUMPRODUCT(--(Lançamentos!$B$5:$B$504=A109)))</f>
        <v/>
      </c>
    </row>
    <row r="110" customFormat="false" ht="15" hidden="false" customHeight="false" outlineLevel="0" collapsed="false">
      <c r="A110" s="8"/>
      <c r="B110" s="11"/>
      <c r="C110" s="8"/>
      <c r="D110" s="12" t="str">
        <f aca="false">IF(C110="","",IFERROR(INDEX('Plano de contas'!$B$5:$B$154,MATCH(C110,'Plano de contas'!$A$5:$A$154,0)),""))</f>
        <v/>
      </c>
      <c r="E110" s="12" t="str">
        <f aca="false">IF(C110="","",IFERROR(INDEX('Plano de contas'!$E$5:$E$154,MATCH(C110,'Plano de contas'!$A$5:$A$154,0))&amp;"",""))</f>
        <v/>
      </c>
      <c r="F110" s="12" t="str">
        <f aca="false">IF(C110="","",IFERROR(INDEX('Plano de contas'!$D$5:$D$154,MATCH(C110,'Plano de contas'!$A$5:$A$154,0))&amp;"",""))</f>
        <v/>
      </c>
      <c r="G110" s="12" t="str">
        <f aca="false">IF(A110="","",IF(SUMPRODUCT(--($A$5:$A$304=A110))&gt;1,"Conta repetida no de-para",IF(C110="","Sem conta gerencial",IF(ISNA(MATCH(C110,'Plano de contas'!$A$5:$A$154,0)),"Não existe no plano",IF(INDEX('Plano de contas'!$F$5:$F$154,MATCH(C110,'Plano de contas'!$A$5:$A$154,0))&lt;&gt;"Sim","Conta sintética","OK")))))</f>
        <v/>
      </c>
      <c r="H110" s="10" t="str">
        <f aca="false">IF(A110="","",SUMPRODUCT(--(Lançamentos!$B$5:$B$504=A110)))</f>
        <v/>
      </c>
    </row>
    <row r="111" customFormat="false" ht="15" hidden="false" customHeight="false" outlineLevel="0" collapsed="false">
      <c r="A111" s="8"/>
      <c r="B111" s="11"/>
      <c r="C111" s="8"/>
      <c r="D111" s="12" t="str">
        <f aca="false">IF(C111="","",IFERROR(INDEX('Plano de contas'!$B$5:$B$154,MATCH(C111,'Plano de contas'!$A$5:$A$154,0)),""))</f>
        <v/>
      </c>
      <c r="E111" s="12" t="str">
        <f aca="false">IF(C111="","",IFERROR(INDEX('Plano de contas'!$E$5:$E$154,MATCH(C111,'Plano de contas'!$A$5:$A$154,0))&amp;"",""))</f>
        <v/>
      </c>
      <c r="F111" s="12" t="str">
        <f aca="false">IF(C111="","",IFERROR(INDEX('Plano de contas'!$D$5:$D$154,MATCH(C111,'Plano de contas'!$A$5:$A$154,0))&amp;"",""))</f>
        <v/>
      </c>
      <c r="G111" s="12" t="str">
        <f aca="false">IF(A111="","",IF(SUMPRODUCT(--($A$5:$A$304=A111))&gt;1,"Conta repetida no de-para",IF(C111="","Sem conta gerencial",IF(ISNA(MATCH(C111,'Plano de contas'!$A$5:$A$154,0)),"Não existe no plano",IF(INDEX('Plano de contas'!$F$5:$F$154,MATCH(C111,'Plano de contas'!$A$5:$A$154,0))&lt;&gt;"Sim","Conta sintética","OK")))))</f>
        <v/>
      </c>
      <c r="H111" s="10" t="str">
        <f aca="false">IF(A111="","",SUMPRODUCT(--(Lançamentos!$B$5:$B$504=A111)))</f>
        <v/>
      </c>
    </row>
    <row r="112" customFormat="false" ht="15" hidden="false" customHeight="false" outlineLevel="0" collapsed="false">
      <c r="A112" s="8"/>
      <c r="B112" s="11"/>
      <c r="C112" s="8"/>
      <c r="D112" s="12" t="str">
        <f aca="false">IF(C112="","",IFERROR(INDEX('Plano de contas'!$B$5:$B$154,MATCH(C112,'Plano de contas'!$A$5:$A$154,0)),""))</f>
        <v/>
      </c>
      <c r="E112" s="12" t="str">
        <f aca="false">IF(C112="","",IFERROR(INDEX('Plano de contas'!$E$5:$E$154,MATCH(C112,'Plano de contas'!$A$5:$A$154,0))&amp;"",""))</f>
        <v/>
      </c>
      <c r="F112" s="12" t="str">
        <f aca="false">IF(C112="","",IFERROR(INDEX('Plano de contas'!$D$5:$D$154,MATCH(C112,'Plano de contas'!$A$5:$A$154,0))&amp;"",""))</f>
        <v/>
      </c>
      <c r="G112" s="12" t="str">
        <f aca="false">IF(A112="","",IF(SUMPRODUCT(--($A$5:$A$304=A112))&gt;1,"Conta repetida no de-para",IF(C112="","Sem conta gerencial",IF(ISNA(MATCH(C112,'Plano de contas'!$A$5:$A$154,0)),"Não existe no plano",IF(INDEX('Plano de contas'!$F$5:$F$154,MATCH(C112,'Plano de contas'!$A$5:$A$154,0))&lt;&gt;"Sim","Conta sintética","OK")))))</f>
        <v/>
      </c>
      <c r="H112" s="10" t="str">
        <f aca="false">IF(A112="","",SUMPRODUCT(--(Lançamentos!$B$5:$B$504=A112)))</f>
        <v/>
      </c>
    </row>
    <row r="113" customFormat="false" ht="15" hidden="false" customHeight="false" outlineLevel="0" collapsed="false">
      <c r="A113" s="8"/>
      <c r="B113" s="11"/>
      <c r="C113" s="8"/>
      <c r="D113" s="12" t="str">
        <f aca="false">IF(C113="","",IFERROR(INDEX('Plano de contas'!$B$5:$B$154,MATCH(C113,'Plano de contas'!$A$5:$A$154,0)),""))</f>
        <v/>
      </c>
      <c r="E113" s="12" t="str">
        <f aca="false">IF(C113="","",IFERROR(INDEX('Plano de contas'!$E$5:$E$154,MATCH(C113,'Plano de contas'!$A$5:$A$154,0))&amp;"",""))</f>
        <v/>
      </c>
      <c r="F113" s="12" t="str">
        <f aca="false">IF(C113="","",IFERROR(INDEX('Plano de contas'!$D$5:$D$154,MATCH(C113,'Plano de contas'!$A$5:$A$154,0))&amp;"",""))</f>
        <v/>
      </c>
      <c r="G113" s="12" t="str">
        <f aca="false">IF(A113="","",IF(SUMPRODUCT(--($A$5:$A$304=A113))&gt;1,"Conta repetida no de-para",IF(C113="","Sem conta gerencial",IF(ISNA(MATCH(C113,'Plano de contas'!$A$5:$A$154,0)),"Não existe no plano",IF(INDEX('Plano de contas'!$F$5:$F$154,MATCH(C113,'Plano de contas'!$A$5:$A$154,0))&lt;&gt;"Sim","Conta sintética","OK")))))</f>
        <v/>
      </c>
      <c r="H113" s="10" t="str">
        <f aca="false">IF(A113="","",SUMPRODUCT(--(Lançamentos!$B$5:$B$504=A113)))</f>
        <v/>
      </c>
    </row>
    <row r="114" customFormat="false" ht="15" hidden="false" customHeight="false" outlineLevel="0" collapsed="false">
      <c r="A114" s="8"/>
      <c r="B114" s="11"/>
      <c r="C114" s="8"/>
      <c r="D114" s="12" t="str">
        <f aca="false">IF(C114="","",IFERROR(INDEX('Plano de contas'!$B$5:$B$154,MATCH(C114,'Plano de contas'!$A$5:$A$154,0)),""))</f>
        <v/>
      </c>
      <c r="E114" s="12" t="str">
        <f aca="false">IF(C114="","",IFERROR(INDEX('Plano de contas'!$E$5:$E$154,MATCH(C114,'Plano de contas'!$A$5:$A$154,0))&amp;"",""))</f>
        <v/>
      </c>
      <c r="F114" s="12" t="str">
        <f aca="false">IF(C114="","",IFERROR(INDEX('Plano de contas'!$D$5:$D$154,MATCH(C114,'Plano de contas'!$A$5:$A$154,0))&amp;"",""))</f>
        <v/>
      </c>
      <c r="G114" s="12" t="str">
        <f aca="false">IF(A114="","",IF(SUMPRODUCT(--($A$5:$A$304=A114))&gt;1,"Conta repetida no de-para",IF(C114="","Sem conta gerencial",IF(ISNA(MATCH(C114,'Plano de contas'!$A$5:$A$154,0)),"Não existe no plano",IF(INDEX('Plano de contas'!$F$5:$F$154,MATCH(C114,'Plano de contas'!$A$5:$A$154,0))&lt;&gt;"Sim","Conta sintética","OK")))))</f>
        <v/>
      </c>
      <c r="H114" s="10" t="str">
        <f aca="false">IF(A114="","",SUMPRODUCT(--(Lançamentos!$B$5:$B$504=A114)))</f>
        <v/>
      </c>
    </row>
    <row r="115" customFormat="false" ht="15" hidden="false" customHeight="false" outlineLevel="0" collapsed="false">
      <c r="A115" s="8"/>
      <c r="B115" s="11"/>
      <c r="C115" s="8"/>
      <c r="D115" s="12" t="str">
        <f aca="false">IF(C115="","",IFERROR(INDEX('Plano de contas'!$B$5:$B$154,MATCH(C115,'Plano de contas'!$A$5:$A$154,0)),""))</f>
        <v/>
      </c>
      <c r="E115" s="12" t="str">
        <f aca="false">IF(C115="","",IFERROR(INDEX('Plano de contas'!$E$5:$E$154,MATCH(C115,'Plano de contas'!$A$5:$A$154,0))&amp;"",""))</f>
        <v/>
      </c>
      <c r="F115" s="12" t="str">
        <f aca="false">IF(C115="","",IFERROR(INDEX('Plano de contas'!$D$5:$D$154,MATCH(C115,'Plano de contas'!$A$5:$A$154,0))&amp;"",""))</f>
        <v/>
      </c>
      <c r="G115" s="12" t="str">
        <f aca="false">IF(A115="","",IF(SUMPRODUCT(--($A$5:$A$304=A115))&gt;1,"Conta repetida no de-para",IF(C115="","Sem conta gerencial",IF(ISNA(MATCH(C115,'Plano de contas'!$A$5:$A$154,0)),"Não existe no plano",IF(INDEX('Plano de contas'!$F$5:$F$154,MATCH(C115,'Plano de contas'!$A$5:$A$154,0))&lt;&gt;"Sim","Conta sintética","OK")))))</f>
        <v/>
      </c>
      <c r="H115" s="10" t="str">
        <f aca="false">IF(A115="","",SUMPRODUCT(--(Lançamentos!$B$5:$B$504=A115)))</f>
        <v/>
      </c>
    </row>
    <row r="116" customFormat="false" ht="15" hidden="false" customHeight="false" outlineLevel="0" collapsed="false">
      <c r="A116" s="8"/>
      <c r="B116" s="11"/>
      <c r="C116" s="8"/>
      <c r="D116" s="12" t="str">
        <f aca="false">IF(C116="","",IFERROR(INDEX('Plano de contas'!$B$5:$B$154,MATCH(C116,'Plano de contas'!$A$5:$A$154,0)),""))</f>
        <v/>
      </c>
      <c r="E116" s="12" t="str">
        <f aca="false">IF(C116="","",IFERROR(INDEX('Plano de contas'!$E$5:$E$154,MATCH(C116,'Plano de contas'!$A$5:$A$154,0))&amp;"",""))</f>
        <v/>
      </c>
      <c r="F116" s="12" t="str">
        <f aca="false">IF(C116="","",IFERROR(INDEX('Plano de contas'!$D$5:$D$154,MATCH(C116,'Plano de contas'!$A$5:$A$154,0))&amp;"",""))</f>
        <v/>
      </c>
      <c r="G116" s="12" t="str">
        <f aca="false">IF(A116="","",IF(SUMPRODUCT(--($A$5:$A$304=A116))&gt;1,"Conta repetida no de-para",IF(C116="","Sem conta gerencial",IF(ISNA(MATCH(C116,'Plano de contas'!$A$5:$A$154,0)),"Não existe no plano",IF(INDEX('Plano de contas'!$F$5:$F$154,MATCH(C116,'Plano de contas'!$A$5:$A$154,0))&lt;&gt;"Sim","Conta sintética","OK")))))</f>
        <v/>
      </c>
      <c r="H116" s="10" t="str">
        <f aca="false">IF(A116="","",SUMPRODUCT(--(Lançamentos!$B$5:$B$504=A116)))</f>
        <v/>
      </c>
    </row>
    <row r="117" customFormat="false" ht="15" hidden="false" customHeight="false" outlineLevel="0" collapsed="false">
      <c r="A117" s="8"/>
      <c r="B117" s="11"/>
      <c r="C117" s="8"/>
      <c r="D117" s="12" t="str">
        <f aca="false">IF(C117="","",IFERROR(INDEX('Plano de contas'!$B$5:$B$154,MATCH(C117,'Plano de contas'!$A$5:$A$154,0)),""))</f>
        <v/>
      </c>
      <c r="E117" s="12" t="str">
        <f aca="false">IF(C117="","",IFERROR(INDEX('Plano de contas'!$E$5:$E$154,MATCH(C117,'Plano de contas'!$A$5:$A$154,0))&amp;"",""))</f>
        <v/>
      </c>
      <c r="F117" s="12" t="str">
        <f aca="false">IF(C117="","",IFERROR(INDEX('Plano de contas'!$D$5:$D$154,MATCH(C117,'Plano de contas'!$A$5:$A$154,0))&amp;"",""))</f>
        <v/>
      </c>
      <c r="G117" s="12" t="str">
        <f aca="false">IF(A117="","",IF(SUMPRODUCT(--($A$5:$A$304=A117))&gt;1,"Conta repetida no de-para",IF(C117="","Sem conta gerencial",IF(ISNA(MATCH(C117,'Plano de contas'!$A$5:$A$154,0)),"Não existe no plano",IF(INDEX('Plano de contas'!$F$5:$F$154,MATCH(C117,'Plano de contas'!$A$5:$A$154,0))&lt;&gt;"Sim","Conta sintética","OK")))))</f>
        <v/>
      </c>
      <c r="H117" s="10" t="str">
        <f aca="false">IF(A117="","",SUMPRODUCT(--(Lançamentos!$B$5:$B$504=A117)))</f>
        <v/>
      </c>
    </row>
    <row r="118" customFormat="false" ht="15" hidden="false" customHeight="false" outlineLevel="0" collapsed="false">
      <c r="A118" s="8"/>
      <c r="B118" s="11"/>
      <c r="C118" s="8"/>
      <c r="D118" s="12" t="str">
        <f aca="false">IF(C118="","",IFERROR(INDEX('Plano de contas'!$B$5:$B$154,MATCH(C118,'Plano de contas'!$A$5:$A$154,0)),""))</f>
        <v/>
      </c>
      <c r="E118" s="12" t="str">
        <f aca="false">IF(C118="","",IFERROR(INDEX('Plano de contas'!$E$5:$E$154,MATCH(C118,'Plano de contas'!$A$5:$A$154,0))&amp;"",""))</f>
        <v/>
      </c>
      <c r="F118" s="12" t="str">
        <f aca="false">IF(C118="","",IFERROR(INDEX('Plano de contas'!$D$5:$D$154,MATCH(C118,'Plano de contas'!$A$5:$A$154,0))&amp;"",""))</f>
        <v/>
      </c>
      <c r="G118" s="12" t="str">
        <f aca="false">IF(A118="","",IF(SUMPRODUCT(--($A$5:$A$304=A118))&gt;1,"Conta repetida no de-para",IF(C118="","Sem conta gerencial",IF(ISNA(MATCH(C118,'Plano de contas'!$A$5:$A$154,0)),"Não existe no plano",IF(INDEX('Plano de contas'!$F$5:$F$154,MATCH(C118,'Plano de contas'!$A$5:$A$154,0))&lt;&gt;"Sim","Conta sintética","OK")))))</f>
        <v/>
      </c>
      <c r="H118" s="10" t="str">
        <f aca="false">IF(A118="","",SUMPRODUCT(--(Lançamentos!$B$5:$B$504=A118)))</f>
        <v/>
      </c>
    </row>
    <row r="119" customFormat="false" ht="15" hidden="false" customHeight="false" outlineLevel="0" collapsed="false">
      <c r="A119" s="8"/>
      <c r="B119" s="11"/>
      <c r="C119" s="8"/>
      <c r="D119" s="12" t="str">
        <f aca="false">IF(C119="","",IFERROR(INDEX('Plano de contas'!$B$5:$B$154,MATCH(C119,'Plano de contas'!$A$5:$A$154,0)),""))</f>
        <v/>
      </c>
      <c r="E119" s="12" t="str">
        <f aca="false">IF(C119="","",IFERROR(INDEX('Plano de contas'!$E$5:$E$154,MATCH(C119,'Plano de contas'!$A$5:$A$154,0))&amp;"",""))</f>
        <v/>
      </c>
      <c r="F119" s="12" t="str">
        <f aca="false">IF(C119="","",IFERROR(INDEX('Plano de contas'!$D$5:$D$154,MATCH(C119,'Plano de contas'!$A$5:$A$154,0))&amp;"",""))</f>
        <v/>
      </c>
      <c r="G119" s="12" t="str">
        <f aca="false">IF(A119="","",IF(SUMPRODUCT(--($A$5:$A$304=A119))&gt;1,"Conta repetida no de-para",IF(C119="","Sem conta gerencial",IF(ISNA(MATCH(C119,'Plano de contas'!$A$5:$A$154,0)),"Não existe no plano",IF(INDEX('Plano de contas'!$F$5:$F$154,MATCH(C119,'Plano de contas'!$A$5:$A$154,0))&lt;&gt;"Sim","Conta sintética","OK")))))</f>
        <v/>
      </c>
      <c r="H119" s="10" t="str">
        <f aca="false">IF(A119="","",SUMPRODUCT(--(Lançamentos!$B$5:$B$504=A119)))</f>
        <v/>
      </c>
    </row>
    <row r="120" customFormat="false" ht="15" hidden="false" customHeight="false" outlineLevel="0" collapsed="false">
      <c r="A120" s="8"/>
      <c r="B120" s="11"/>
      <c r="C120" s="8"/>
      <c r="D120" s="12" t="str">
        <f aca="false">IF(C120="","",IFERROR(INDEX('Plano de contas'!$B$5:$B$154,MATCH(C120,'Plano de contas'!$A$5:$A$154,0)),""))</f>
        <v/>
      </c>
      <c r="E120" s="12" t="str">
        <f aca="false">IF(C120="","",IFERROR(INDEX('Plano de contas'!$E$5:$E$154,MATCH(C120,'Plano de contas'!$A$5:$A$154,0))&amp;"",""))</f>
        <v/>
      </c>
      <c r="F120" s="12" t="str">
        <f aca="false">IF(C120="","",IFERROR(INDEX('Plano de contas'!$D$5:$D$154,MATCH(C120,'Plano de contas'!$A$5:$A$154,0))&amp;"",""))</f>
        <v/>
      </c>
      <c r="G120" s="12" t="str">
        <f aca="false">IF(A120="","",IF(SUMPRODUCT(--($A$5:$A$304=A120))&gt;1,"Conta repetida no de-para",IF(C120="","Sem conta gerencial",IF(ISNA(MATCH(C120,'Plano de contas'!$A$5:$A$154,0)),"Não existe no plano",IF(INDEX('Plano de contas'!$F$5:$F$154,MATCH(C120,'Plano de contas'!$A$5:$A$154,0))&lt;&gt;"Sim","Conta sintética","OK")))))</f>
        <v/>
      </c>
      <c r="H120" s="10" t="str">
        <f aca="false">IF(A120="","",SUMPRODUCT(--(Lançamentos!$B$5:$B$504=A120)))</f>
        <v/>
      </c>
    </row>
    <row r="121" customFormat="false" ht="15" hidden="false" customHeight="false" outlineLevel="0" collapsed="false">
      <c r="A121" s="8"/>
      <c r="B121" s="11"/>
      <c r="C121" s="8"/>
      <c r="D121" s="12" t="str">
        <f aca="false">IF(C121="","",IFERROR(INDEX('Plano de contas'!$B$5:$B$154,MATCH(C121,'Plano de contas'!$A$5:$A$154,0)),""))</f>
        <v/>
      </c>
      <c r="E121" s="12" t="str">
        <f aca="false">IF(C121="","",IFERROR(INDEX('Plano de contas'!$E$5:$E$154,MATCH(C121,'Plano de contas'!$A$5:$A$154,0))&amp;"",""))</f>
        <v/>
      </c>
      <c r="F121" s="12" t="str">
        <f aca="false">IF(C121="","",IFERROR(INDEX('Plano de contas'!$D$5:$D$154,MATCH(C121,'Plano de contas'!$A$5:$A$154,0))&amp;"",""))</f>
        <v/>
      </c>
      <c r="G121" s="12" t="str">
        <f aca="false">IF(A121="","",IF(SUMPRODUCT(--($A$5:$A$304=A121))&gt;1,"Conta repetida no de-para",IF(C121="","Sem conta gerencial",IF(ISNA(MATCH(C121,'Plano de contas'!$A$5:$A$154,0)),"Não existe no plano",IF(INDEX('Plano de contas'!$F$5:$F$154,MATCH(C121,'Plano de contas'!$A$5:$A$154,0))&lt;&gt;"Sim","Conta sintética","OK")))))</f>
        <v/>
      </c>
      <c r="H121" s="10" t="str">
        <f aca="false">IF(A121="","",SUMPRODUCT(--(Lançamentos!$B$5:$B$504=A121)))</f>
        <v/>
      </c>
    </row>
    <row r="122" customFormat="false" ht="15" hidden="false" customHeight="false" outlineLevel="0" collapsed="false">
      <c r="A122" s="8"/>
      <c r="B122" s="11"/>
      <c r="C122" s="8"/>
      <c r="D122" s="12" t="str">
        <f aca="false">IF(C122="","",IFERROR(INDEX('Plano de contas'!$B$5:$B$154,MATCH(C122,'Plano de contas'!$A$5:$A$154,0)),""))</f>
        <v/>
      </c>
      <c r="E122" s="12" t="str">
        <f aca="false">IF(C122="","",IFERROR(INDEX('Plano de contas'!$E$5:$E$154,MATCH(C122,'Plano de contas'!$A$5:$A$154,0))&amp;"",""))</f>
        <v/>
      </c>
      <c r="F122" s="12" t="str">
        <f aca="false">IF(C122="","",IFERROR(INDEX('Plano de contas'!$D$5:$D$154,MATCH(C122,'Plano de contas'!$A$5:$A$154,0))&amp;"",""))</f>
        <v/>
      </c>
      <c r="G122" s="12" t="str">
        <f aca="false">IF(A122="","",IF(SUMPRODUCT(--($A$5:$A$304=A122))&gt;1,"Conta repetida no de-para",IF(C122="","Sem conta gerencial",IF(ISNA(MATCH(C122,'Plano de contas'!$A$5:$A$154,0)),"Não existe no plano",IF(INDEX('Plano de contas'!$F$5:$F$154,MATCH(C122,'Plano de contas'!$A$5:$A$154,0))&lt;&gt;"Sim","Conta sintética","OK")))))</f>
        <v/>
      </c>
      <c r="H122" s="10" t="str">
        <f aca="false">IF(A122="","",SUMPRODUCT(--(Lançamentos!$B$5:$B$504=A122)))</f>
        <v/>
      </c>
    </row>
    <row r="123" customFormat="false" ht="15" hidden="false" customHeight="false" outlineLevel="0" collapsed="false">
      <c r="A123" s="8"/>
      <c r="B123" s="11"/>
      <c r="C123" s="8"/>
      <c r="D123" s="12" t="str">
        <f aca="false">IF(C123="","",IFERROR(INDEX('Plano de contas'!$B$5:$B$154,MATCH(C123,'Plano de contas'!$A$5:$A$154,0)),""))</f>
        <v/>
      </c>
      <c r="E123" s="12" t="str">
        <f aca="false">IF(C123="","",IFERROR(INDEX('Plano de contas'!$E$5:$E$154,MATCH(C123,'Plano de contas'!$A$5:$A$154,0))&amp;"",""))</f>
        <v/>
      </c>
      <c r="F123" s="12" t="str">
        <f aca="false">IF(C123="","",IFERROR(INDEX('Plano de contas'!$D$5:$D$154,MATCH(C123,'Plano de contas'!$A$5:$A$154,0))&amp;"",""))</f>
        <v/>
      </c>
      <c r="G123" s="12" t="str">
        <f aca="false">IF(A123="","",IF(SUMPRODUCT(--($A$5:$A$304=A123))&gt;1,"Conta repetida no de-para",IF(C123="","Sem conta gerencial",IF(ISNA(MATCH(C123,'Plano de contas'!$A$5:$A$154,0)),"Não existe no plano",IF(INDEX('Plano de contas'!$F$5:$F$154,MATCH(C123,'Plano de contas'!$A$5:$A$154,0))&lt;&gt;"Sim","Conta sintética","OK")))))</f>
        <v/>
      </c>
      <c r="H123" s="10" t="str">
        <f aca="false">IF(A123="","",SUMPRODUCT(--(Lançamentos!$B$5:$B$504=A123)))</f>
        <v/>
      </c>
    </row>
    <row r="124" customFormat="false" ht="15" hidden="false" customHeight="false" outlineLevel="0" collapsed="false">
      <c r="A124" s="8"/>
      <c r="B124" s="11"/>
      <c r="C124" s="8"/>
      <c r="D124" s="12" t="str">
        <f aca="false">IF(C124="","",IFERROR(INDEX('Plano de contas'!$B$5:$B$154,MATCH(C124,'Plano de contas'!$A$5:$A$154,0)),""))</f>
        <v/>
      </c>
      <c r="E124" s="12" t="str">
        <f aca="false">IF(C124="","",IFERROR(INDEX('Plano de contas'!$E$5:$E$154,MATCH(C124,'Plano de contas'!$A$5:$A$154,0))&amp;"",""))</f>
        <v/>
      </c>
      <c r="F124" s="12" t="str">
        <f aca="false">IF(C124="","",IFERROR(INDEX('Plano de contas'!$D$5:$D$154,MATCH(C124,'Plano de contas'!$A$5:$A$154,0))&amp;"",""))</f>
        <v/>
      </c>
      <c r="G124" s="12" t="str">
        <f aca="false">IF(A124="","",IF(SUMPRODUCT(--($A$5:$A$304=A124))&gt;1,"Conta repetida no de-para",IF(C124="","Sem conta gerencial",IF(ISNA(MATCH(C124,'Plano de contas'!$A$5:$A$154,0)),"Não existe no plano",IF(INDEX('Plano de contas'!$F$5:$F$154,MATCH(C124,'Plano de contas'!$A$5:$A$154,0))&lt;&gt;"Sim","Conta sintética","OK")))))</f>
        <v/>
      </c>
      <c r="H124" s="10" t="str">
        <f aca="false">IF(A124="","",SUMPRODUCT(--(Lançamentos!$B$5:$B$504=A124)))</f>
        <v/>
      </c>
    </row>
    <row r="125" customFormat="false" ht="15" hidden="false" customHeight="false" outlineLevel="0" collapsed="false">
      <c r="A125" s="8"/>
      <c r="B125" s="11"/>
      <c r="C125" s="8"/>
      <c r="D125" s="12" t="str">
        <f aca="false">IF(C125="","",IFERROR(INDEX('Plano de contas'!$B$5:$B$154,MATCH(C125,'Plano de contas'!$A$5:$A$154,0)),""))</f>
        <v/>
      </c>
      <c r="E125" s="12" t="str">
        <f aca="false">IF(C125="","",IFERROR(INDEX('Plano de contas'!$E$5:$E$154,MATCH(C125,'Plano de contas'!$A$5:$A$154,0))&amp;"",""))</f>
        <v/>
      </c>
      <c r="F125" s="12" t="str">
        <f aca="false">IF(C125="","",IFERROR(INDEX('Plano de contas'!$D$5:$D$154,MATCH(C125,'Plano de contas'!$A$5:$A$154,0))&amp;"",""))</f>
        <v/>
      </c>
      <c r="G125" s="12" t="str">
        <f aca="false">IF(A125="","",IF(SUMPRODUCT(--($A$5:$A$304=A125))&gt;1,"Conta repetida no de-para",IF(C125="","Sem conta gerencial",IF(ISNA(MATCH(C125,'Plano de contas'!$A$5:$A$154,0)),"Não existe no plano",IF(INDEX('Plano de contas'!$F$5:$F$154,MATCH(C125,'Plano de contas'!$A$5:$A$154,0))&lt;&gt;"Sim","Conta sintética","OK")))))</f>
        <v/>
      </c>
      <c r="H125" s="10" t="str">
        <f aca="false">IF(A125="","",SUMPRODUCT(--(Lançamentos!$B$5:$B$504=A125)))</f>
        <v/>
      </c>
    </row>
    <row r="126" customFormat="false" ht="15" hidden="false" customHeight="false" outlineLevel="0" collapsed="false">
      <c r="A126" s="8"/>
      <c r="B126" s="11"/>
      <c r="C126" s="8"/>
      <c r="D126" s="12" t="str">
        <f aca="false">IF(C126="","",IFERROR(INDEX('Plano de contas'!$B$5:$B$154,MATCH(C126,'Plano de contas'!$A$5:$A$154,0)),""))</f>
        <v/>
      </c>
      <c r="E126" s="12" t="str">
        <f aca="false">IF(C126="","",IFERROR(INDEX('Plano de contas'!$E$5:$E$154,MATCH(C126,'Plano de contas'!$A$5:$A$154,0))&amp;"",""))</f>
        <v/>
      </c>
      <c r="F126" s="12" t="str">
        <f aca="false">IF(C126="","",IFERROR(INDEX('Plano de contas'!$D$5:$D$154,MATCH(C126,'Plano de contas'!$A$5:$A$154,0))&amp;"",""))</f>
        <v/>
      </c>
      <c r="G126" s="12" t="str">
        <f aca="false">IF(A126="","",IF(SUMPRODUCT(--($A$5:$A$304=A126))&gt;1,"Conta repetida no de-para",IF(C126="","Sem conta gerencial",IF(ISNA(MATCH(C126,'Plano de contas'!$A$5:$A$154,0)),"Não existe no plano",IF(INDEX('Plano de contas'!$F$5:$F$154,MATCH(C126,'Plano de contas'!$A$5:$A$154,0))&lt;&gt;"Sim","Conta sintética","OK")))))</f>
        <v/>
      </c>
      <c r="H126" s="10" t="str">
        <f aca="false">IF(A126="","",SUMPRODUCT(--(Lançamentos!$B$5:$B$504=A126)))</f>
        <v/>
      </c>
    </row>
    <row r="127" customFormat="false" ht="15" hidden="false" customHeight="false" outlineLevel="0" collapsed="false">
      <c r="A127" s="8"/>
      <c r="B127" s="11"/>
      <c r="C127" s="8"/>
      <c r="D127" s="12" t="str">
        <f aca="false">IF(C127="","",IFERROR(INDEX('Plano de contas'!$B$5:$B$154,MATCH(C127,'Plano de contas'!$A$5:$A$154,0)),""))</f>
        <v/>
      </c>
      <c r="E127" s="12" t="str">
        <f aca="false">IF(C127="","",IFERROR(INDEX('Plano de contas'!$E$5:$E$154,MATCH(C127,'Plano de contas'!$A$5:$A$154,0))&amp;"",""))</f>
        <v/>
      </c>
      <c r="F127" s="12" t="str">
        <f aca="false">IF(C127="","",IFERROR(INDEX('Plano de contas'!$D$5:$D$154,MATCH(C127,'Plano de contas'!$A$5:$A$154,0))&amp;"",""))</f>
        <v/>
      </c>
      <c r="G127" s="12" t="str">
        <f aca="false">IF(A127="","",IF(SUMPRODUCT(--($A$5:$A$304=A127))&gt;1,"Conta repetida no de-para",IF(C127="","Sem conta gerencial",IF(ISNA(MATCH(C127,'Plano de contas'!$A$5:$A$154,0)),"Não existe no plano",IF(INDEX('Plano de contas'!$F$5:$F$154,MATCH(C127,'Plano de contas'!$A$5:$A$154,0))&lt;&gt;"Sim","Conta sintética","OK")))))</f>
        <v/>
      </c>
      <c r="H127" s="10" t="str">
        <f aca="false">IF(A127="","",SUMPRODUCT(--(Lançamentos!$B$5:$B$504=A127)))</f>
        <v/>
      </c>
    </row>
    <row r="128" customFormat="false" ht="15" hidden="false" customHeight="false" outlineLevel="0" collapsed="false">
      <c r="A128" s="8"/>
      <c r="B128" s="11"/>
      <c r="C128" s="8"/>
      <c r="D128" s="12" t="str">
        <f aca="false">IF(C128="","",IFERROR(INDEX('Plano de contas'!$B$5:$B$154,MATCH(C128,'Plano de contas'!$A$5:$A$154,0)),""))</f>
        <v/>
      </c>
      <c r="E128" s="12" t="str">
        <f aca="false">IF(C128="","",IFERROR(INDEX('Plano de contas'!$E$5:$E$154,MATCH(C128,'Plano de contas'!$A$5:$A$154,0))&amp;"",""))</f>
        <v/>
      </c>
      <c r="F128" s="12" t="str">
        <f aca="false">IF(C128="","",IFERROR(INDEX('Plano de contas'!$D$5:$D$154,MATCH(C128,'Plano de contas'!$A$5:$A$154,0))&amp;"",""))</f>
        <v/>
      </c>
      <c r="G128" s="12" t="str">
        <f aca="false">IF(A128="","",IF(SUMPRODUCT(--($A$5:$A$304=A128))&gt;1,"Conta repetida no de-para",IF(C128="","Sem conta gerencial",IF(ISNA(MATCH(C128,'Plano de contas'!$A$5:$A$154,0)),"Não existe no plano",IF(INDEX('Plano de contas'!$F$5:$F$154,MATCH(C128,'Plano de contas'!$A$5:$A$154,0))&lt;&gt;"Sim","Conta sintética","OK")))))</f>
        <v/>
      </c>
      <c r="H128" s="10" t="str">
        <f aca="false">IF(A128="","",SUMPRODUCT(--(Lançamentos!$B$5:$B$504=A128)))</f>
        <v/>
      </c>
    </row>
    <row r="129" customFormat="false" ht="15" hidden="false" customHeight="false" outlineLevel="0" collapsed="false">
      <c r="A129" s="8"/>
      <c r="B129" s="11"/>
      <c r="C129" s="8"/>
      <c r="D129" s="12" t="str">
        <f aca="false">IF(C129="","",IFERROR(INDEX('Plano de contas'!$B$5:$B$154,MATCH(C129,'Plano de contas'!$A$5:$A$154,0)),""))</f>
        <v/>
      </c>
      <c r="E129" s="12" t="str">
        <f aca="false">IF(C129="","",IFERROR(INDEX('Plano de contas'!$E$5:$E$154,MATCH(C129,'Plano de contas'!$A$5:$A$154,0))&amp;"",""))</f>
        <v/>
      </c>
      <c r="F129" s="12" t="str">
        <f aca="false">IF(C129="","",IFERROR(INDEX('Plano de contas'!$D$5:$D$154,MATCH(C129,'Plano de contas'!$A$5:$A$154,0))&amp;"",""))</f>
        <v/>
      </c>
      <c r="G129" s="12" t="str">
        <f aca="false">IF(A129="","",IF(SUMPRODUCT(--($A$5:$A$304=A129))&gt;1,"Conta repetida no de-para",IF(C129="","Sem conta gerencial",IF(ISNA(MATCH(C129,'Plano de contas'!$A$5:$A$154,0)),"Não existe no plano",IF(INDEX('Plano de contas'!$F$5:$F$154,MATCH(C129,'Plano de contas'!$A$5:$A$154,0))&lt;&gt;"Sim","Conta sintética","OK")))))</f>
        <v/>
      </c>
      <c r="H129" s="10" t="str">
        <f aca="false">IF(A129="","",SUMPRODUCT(--(Lançamentos!$B$5:$B$504=A129)))</f>
        <v/>
      </c>
    </row>
    <row r="130" customFormat="false" ht="15" hidden="false" customHeight="false" outlineLevel="0" collapsed="false">
      <c r="A130" s="8"/>
      <c r="B130" s="11"/>
      <c r="C130" s="8"/>
      <c r="D130" s="12" t="str">
        <f aca="false">IF(C130="","",IFERROR(INDEX('Plano de contas'!$B$5:$B$154,MATCH(C130,'Plano de contas'!$A$5:$A$154,0)),""))</f>
        <v/>
      </c>
      <c r="E130" s="12" t="str">
        <f aca="false">IF(C130="","",IFERROR(INDEX('Plano de contas'!$E$5:$E$154,MATCH(C130,'Plano de contas'!$A$5:$A$154,0))&amp;"",""))</f>
        <v/>
      </c>
      <c r="F130" s="12" t="str">
        <f aca="false">IF(C130="","",IFERROR(INDEX('Plano de contas'!$D$5:$D$154,MATCH(C130,'Plano de contas'!$A$5:$A$154,0))&amp;"",""))</f>
        <v/>
      </c>
      <c r="G130" s="12" t="str">
        <f aca="false">IF(A130="","",IF(SUMPRODUCT(--($A$5:$A$304=A130))&gt;1,"Conta repetida no de-para",IF(C130="","Sem conta gerencial",IF(ISNA(MATCH(C130,'Plano de contas'!$A$5:$A$154,0)),"Não existe no plano",IF(INDEX('Plano de contas'!$F$5:$F$154,MATCH(C130,'Plano de contas'!$A$5:$A$154,0))&lt;&gt;"Sim","Conta sintética","OK")))))</f>
        <v/>
      </c>
      <c r="H130" s="10" t="str">
        <f aca="false">IF(A130="","",SUMPRODUCT(--(Lançamentos!$B$5:$B$504=A130)))</f>
        <v/>
      </c>
    </row>
    <row r="131" customFormat="false" ht="15" hidden="false" customHeight="false" outlineLevel="0" collapsed="false">
      <c r="A131" s="8"/>
      <c r="B131" s="11"/>
      <c r="C131" s="8"/>
      <c r="D131" s="12" t="str">
        <f aca="false">IF(C131="","",IFERROR(INDEX('Plano de contas'!$B$5:$B$154,MATCH(C131,'Plano de contas'!$A$5:$A$154,0)),""))</f>
        <v/>
      </c>
      <c r="E131" s="12" t="str">
        <f aca="false">IF(C131="","",IFERROR(INDEX('Plano de contas'!$E$5:$E$154,MATCH(C131,'Plano de contas'!$A$5:$A$154,0))&amp;"",""))</f>
        <v/>
      </c>
      <c r="F131" s="12" t="str">
        <f aca="false">IF(C131="","",IFERROR(INDEX('Plano de contas'!$D$5:$D$154,MATCH(C131,'Plano de contas'!$A$5:$A$154,0))&amp;"",""))</f>
        <v/>
      </c>
      <c r="G131" s="12" t="str">
        <f aca="false">IF(A131="","",IF(SUMPRODUCT(--($A$5:$A$304=A131))&gt;1,"Conta repetida no de-para",IF(C131="","Sem conta gerencial",IF(ISNA(MATCH(C131,'Plano de contas'!$A$5:$A$154,0)),"Não existe no plano",IF(INDEX('Plano de contas'!$F$5:$F$154,MATCH(C131,'Plano de contas'!$A$5:$A$154,0))&lt;&gt;"Sim","Conta sintética","OK")))))</f>
        <v/>
      </c>
      <c r="H131" s="10" t="str">
        <f aca="false">IF(A131="","",SUMPRODUCT(--(Lançamentos!$B$5:$B$504=A131)))</f>
        <v/>
      </c>
    </row>
    <row r="132" customFormat="false" ht="15" hidden="false" customHeight="false" outlineLevel="0" collapsed="false">
      <c r="A132" s="8"/>
      <c r="B132" s="11"/>
      <c r="C132" s="8"/>
      <c r="D132" s="12" t="str">
        <f aca="false">IF(C132="","",IFERROR(INDEX('Plano de contas'!$B$5:$B$154,MATCH(C132,'Plano de contas'!$A$5:$A$154,0)),""))</f>
        <v/>
      </c>
      <c r="E132" s="12" t="str">
        <f aca="false">IF(C132="","",IFERROR(INDEX('Plano de contas'!$E$5:$E$154,MATCH(C132,'Plano de contas'!$A$5:$A$154,0))&amp;"",""))</f>
        <v/>
      </c>
      <c r="F132" s="12" t="str">
        <f aca="false">IF(C132="","",IFERROR(INDEX('Plano de contas'!$D$5:$D$154,MATCH(C132,'Plano de contas'!$A$5:$A$154,0))&amp;"",""))</f>
        <v/>
      </c>
      <c r="G132" s="12" t="str">
        <f aca="false">IF(A132="","",IF(SUMPRODUCT(--($A$5:$A$304=A132))&gt;1,"Conta repetida no de-para",IF(C132="","Sem conta gerencial",IF(ISNA(MATCH(C132,'Plano de contas'!$A$5:$A$154,0)),"Não existe no plano",IF(INDEX('Plano de contas'!$F$5:$F$154,MATCH(C132,'Plano de contas'!$A$5:$A$154,0))&lt;&gt;"Sim","Conta sintética","OK")))))</f>
        <v/>
      </c>
      <c r="H132" s="10" t="str">
        <f aca="false">IF(A132="","",SUMPRODUCT(--(Lançamentos!$B$5:$B$504=A132)))</f>
        <v/>
      </c>
    </row>
    <row r="133" customFormat="false" ht="15" hidden="false" customHeight="false" outlineLevel="0" collapsed="false">
      <c r="A133" s="8"/>
      <c r="B133" s="11"/>
      <c r="C133" s="8"/>
      <c r="D133" s="12" t="str">
        <f aca="false">IF(C133="","",IFERROR(INDEX('Plano de contas'!$B$5:$B$154,MATCH(C133,'Plano de contas'!$A$5:$A$154,0)),""))</f>
        <v/>
      </c>
      <c r="E133" s="12" t="str">
        <f aca="false">IF(C133="","",IFERROR(INDEX('Plano de contas'!$E$5:$E$154,MATCH(C133,'Plano de contas'!$A$5:$A$154,0))&amp;"",""))</f>
        <v/>
      </c>
      <c r="F133" s="12" t="str">
        <f aca="false">IF(C133="","",IFERROR(INDEX('Plano de contas'!$D$5:$D$154,MATCH(C133,'Plano de contas'!$A$5:$A$154,0))&amp;"",""))</f>
        <v/>
      </c>
      <c r="G133" s="12" t="str">
        <f aca="false">IF(A133="","",IF(SUMPRODUCT(--($A$5:$A$304=A133))&gt;1,"Conta repetida no de-para",IF(C133="","Sem conta gerencial",IF(ISNA(MATCH(C133,'Plano de contas'!$A$5:$A$154,0)),"Não existe no plano",IF(INDEX('Plano de contas'!$F$5:$F$154,MATCH(C133,'Plano de contas'!$A$5:$A$154,0))&lt;&gt;"Sim","Conta sintética","OK")))))</f>
        <v/>
      </c>
      <c r="H133" s="10" t="str">
        <f aca="false">IF(A133="","",SUMPRODUCT(--(Lançamentos!$B$5:$B$504=A133)))</f>
        <v/>
      </c>
    </row>
    <row r="134" customFormat="false" ht="15" hidden="false" customHeight="false" outlineLevel="0" collapsed="false">
      <c r="A134" s="8"/>
      <c r="B134" s="11"/>
      <c r="C134" s="8"/>
      <c r="D134" s="12" t="str">
        <f aca="false">IF(C134="","",IFERROR(INDEX('Plano de contas'!$B$5:$B$154,MATCH(C134,'Plano de contas'!$A$5:$A$154,0)),""))</f>
        <v/>
      </c>
      <c r="E134" s="12" t="str">
        <f aca="false">IF(C134="","",IFERROR(INDEX('Plano de contas'!$E$5:$E$154,MATCH(C134,'Plano de contas'!$A$5:$A$154,0))&amp;"",""))</f>
        <v/>
      </c>
      <c r="F134" s="12" t="str">
        <f aca="false">IF(C134="","",IFERROR(INDEX('Plano de contas'!$D$5:$D$154,MATCH(C134,'Plano de contas'!$A$5:$A$154,0))&amp;"",""))</f>
        <v/>
      </c>
      <c r="G134" s="12" t="str">
        <f aca="false">IF(A134="","",IF(SUMPRODUCT(--($A$5:$A$304=A134))&gt;1,"Conta repetida no de-para",IF(C134="","Sem conta gerencial",IF(ISNA(MATCH(C134,'Plano de contas'!$A$5:$A$154,0)),"Não existe no plano",IF(INDEX('Plano de contas'!$F$5:$F$154,MATCH(C134,'Plano de contas'!$A$5:$A$154,0))&lt;&gt;"Sim","Conta sintética","OK")))))</f>
        <v/>
      </c>
      <c r="H134" s="10" t="str">
        <f aca="false">IF(A134="","",SUMPRODUCT(--(Lançamentos!$B$5:$B$504=A134)))</f>
        <v/>
      </c>
    </row>
    <row r="135" customFormat="false" ht="15" hidden="false" customHeight="false" outlineLevel="0" collapsed="false">
      <c r="A135" s="8"/>
      <c r="B135" s="11"/>
      <c r="C135" s="8"/>
      <c r="D135" s="12" t="str">
        <f aca="false">IF(C135="","",IFERROR(INDEX('Plano de contas'!$B$5:$B$154,MATCH(C135,'Plano de contas'!$A$5:$A$154,0)),""))</f>
        <v/>
      </c>
      <c r="E135" s="12" t="str">
        <f aca="false">IF(C135="","",IFERROR(INDEX('Plano de contas'!$E$5:$E$154,MATCH(C135,'Plano de contas'!$A$5:$A$154,0))&amp;"",""))</f>
        <v/>
      </c>
      <c r="F135" s="12" t="str">
        <f aca="false">IF(C135="","",IFERROR(INDEX('Plano de contas'!$D$5:$D$154,MATCH(C135,'Plano de contas'!$A$5:$A$154,0))&amp;"",""))</f>
        <v/>
      </c>
      <c r="G135" s="12" t="str">
        <f aca="false">IF(A135="","",IF(SUMPRODUCT(--($A$5:$A$304=A135))&gt;1,"Conta repetida no de-para",IF(C135="","Sem conta gerencial",IF(ISNA(MATCH(C135,'Plano de contas'!$A$5:$A$154,0)),"Não existe no plano",IF(INDEX('Plano de contas'!$F$5:$F$154,MATCH(C135,'Plano de contas'!$A$5:$A$154,0))&lt;&gt;"Sim","Conta sintética","OK")))))</f>
        <v/>
      </c>
      <c r="H135" s="10" t="str">
        <f aca="false">IF(A135="","",SUMPRODUCT(--(Lançamentos!$B$5:$B$504=A135)))</f>
        <v/>
      </c>
    </row>
    <row r="136" customFormat="false" ht="15" hidden="false" customHeight="false" outlineLevel="0" collapsed="false">
      <c r="A136" s="8"/>
      <c r="B136" s="11"/>
      <c r="C136" s="8"/>
      <c r="D136" s="12" t="str">
        <f aca="false">IF(C136="","",IFERROR(INDEX('Plano de contas'!$B$5:$B$154,MATCH(C136,'Plano de contas'!$A$5:$A$154,0)),""))</f>
        <v/>
      </c>
      <c r="E136" s="12" t="str">
        <f aca="false">IF(C136="","",IFERROR(INDEX('Plano de contas'!$E$5:$E$154,MATCH(C136,'Plano de contas'!$A$5:$A$154,0))&amp;"",""))</f>
        <v/>
      </c>
      <c r="F136" s="12" t="str">
        <f aca="false">IF(C136="","",IFERROR(INDEX('Plano de contas'!$D$5:$D$154,MATCH(C136,'Plano de contas'!$A$5:$A$154,0))&amp;"",""))</f>
        <v/>
      </c>
      <c r="G136" s="12" t="str">
        <f aca="false">IF(A136="","",IF(SUMPRODUCT(--($A$5:$A$304=A136))&gt;1,"Conta repetida no de-para",IF(C136="","Sem conta gerencial",IF(ISNA(MATCH(C136,'Plano de contas'!$A$5:$A$154,0)),"Não existe no plano",IF(INDEX('Plano de contas'!$F$5:$F$154,MATCH(C136,'Plano de contas'!$A$5:$A$154,0))&lt;&gt;"Sim","Conta sintética","OK")))))</f>
        <v/>
      </c>
      <c r="H136" s="10" t="str">
        <f aca="false">IF(A136="","",SUMPRODUCT(--(Lançamentos!$B$5:$B$504=A136)))</f>
        <v/>
      </c>
    </row>
    <row r="137" customFormat="false" ht="15" hidden="false" customHeight="false" outlineLevel="0" collapsed="false">
      <c r="A137" s="8"/>
      <c r="B137" s="11"/>
      <c r="C137" s="8"/>
      <c r="D137" s="12" t="str">
        <f aca="false">IF(C137="","",IFERROR(INDEX('Plano de contas'!$B$5:$B$154,MATCH(C137,'Plano de contas'!$A$5:$A$154,0)),""))</f>
        <v/>
      </c>
      <c r="E137" s="12" t="str">
        <f aca="false">IF(C137="","",IFERROR(INDEX('Plano de contas'!$E$5:$E$154,MATCH(C137,'Plano de contas'!$A$5:$A$154,0))&amp;"",""))</f>
        <v/>
      </c>
      <c r="F137" s="12" t="str">
        <f aca="false">IF(C137="","",IFERROR(INDEX('Plano de contas'!$D$5:$D$154,MATCH(C137,'Plano de contas'!$A$5:$A$154,0))&amp;"",""))</f>
        <v/>
      </c>
      <c r="G137" s="12" t="str">
        <f aca="false">IF(A137="","",IF(SUMPRODUCT(--($A$5:$A$304=A137))&gt;1,"Conta repetida no de-para",IF(C137="","Sem conta gerencial",IF(ISNA(MATCH(C137,'Plano de contas'!$A$5:$A$154,0)),"Não existe no plano",IF(INDEX('Plano de contas'!$F$5:$F$154,MATCH(C137,'Plano de contas'!$A$5:$A$154,0))&lt;&gt;"Sim","Conta sintética","OK")))))</f>
        <v/>
      </c>
      <c r="H137" s="10" t="str">
        <f aca="false">IF(A137="","",SUMPRODUCT(--(Lançamentos!$B$5:$B$504=A137)))</f>
        <v/>
      </c>
    </row>
    <row r="138" customFormat="false" ht="15" hidden="false" customHeight="false" outlineLevel="0" collapsed="false">
      <c r="A138" s="8"/>
      <c r="B138" s="11"/>
      <c r="C138" s="8"/>
      <c r="D138" s="12" t="str">
        <f aca="false">IF(C138="","",IFERROR(INDEX('Plano de contas'!$B$5:$B$154,MATCH(C138,'Plano de contas'!$A$5:$A$154,0)),""))</f>
        <v/>
      </c>
      <c r="E138" s="12" t="str">
        <f aca="false">IF(C138="","",IFERROR(INDEX('Plano de contas'!$E$5:$E$154,MATCH(C138,'Plano de contas'!$A$5:$A$154,0))&amp;"",""))</f>
        <v/>
      </c>
      <c r="F138" s="12" t="str">
        <f aca="false">IF(C138="","",IFERROR(INDEX('Plano de contas'!$D$5:$D$154,MATCH(C138,'Plano de contas'!$A$5:$A$154,0))&amp;"",""))</f>
        <v/>
      </c>
      <c r="G138" s="12" t="str">
        <f aca="false">IF(A138="","",IF(SUMPRODUCT(--($A$5:$A$304=A138))&gt;1,"Conta repetida no de-para",IF(C138="","Sem conta gerencial",IF(ISNA(MATCH(C138,'Plano de contas'!$A$5:$A$154,0)),"Não existe no plano",IF(INDEX('Plano de contas'!$F$5:$F$154,MATCH(C138,'Plano de contas'!$A$5:$A$154,0))&lt;&gt;"Sim","Conta sintética","OK")))))</f>
        <v/>
      </c>
      <c r="H138" s="10" t="str">
        <f aca="false">IF(A138="","",SUMPRODUCT(--(Lançamentos!$B$5:$B$504=A138)))</f>
        <v/>
      </c>
    </row>
    <row r="139" customFormat="false" ht="15" hidden="false" customHeight="false" outlineLevel="0" collapsed="false">
      <c r="A139" s="8"/>
      <c r="B139" s="11"/>
      <c r="C139" s="8"/>
      <c r="D139" s="12" t="str">
        <f aca="false">IF(C139="","",IFERROR(INDEX('Plano de contas'!$B$5:$B$154,MATCH(C139,'Plano de contas'!$A$5:$A$154,0)),""))</f>
        <v/>
      </c>
      <c r="E139" s="12" t="str">
        <f aca="false">IF(C139="","",IFERROR(INDEX('Plano de contas'!$E$5:$E$154,MATCH(C139,'Plano de contas'!$A$5:$A$154,0))&amp;"",""))</f>
        <v/>
      </c>
      <c r="F139" s="12" t="str">
        <f aca="false">IF(C139="","",IFERROR(INDEX('Plano de contas'!$D$5:$D$154,MATCH(C139,'Plano de contas'!$A$5:$A$154,0))&amp;"",""))</f>
        <v/>
      </c>
      <c r="G139" s="12" t="str">
        <f aca="false">IF(A139="","",IF(SUMPRODUCT(--($A$5:$A$304=A139))&gt;1,"Conta repetida no de-para",IF(C139="","Sem conta gerencial",IF(ISNA(MATCH(C139,'Plano de contas'!$A$5:$A$154,0)),"Não existe no plano",IF(INDEX('Plano de contas'!$F$5:$F$154,MATCH(C139,'Plano de contas'!$A$5:$A$154,0))&lt;&gt;"Sim","Conta sintética","OK")))))</f>
        <v/>
      </c>
      <c r="H139" s="10" t="str">
        <f aca="false">IF(A139="","",SUMPRODUCT(--(Lançamentos!$B$5:$B$504=A139)))</f>
        <v/>
      </c>
    </row>
    <row r="140" customFormat="false" ht="15" hidden="false" customHeight="false" outlineLevel="0" collapsed="false">
      <c r="A140" s="8"/>
      <c r="B140" s="11"/>
      <c r="C140" s="8"/>
      <c r="D140" s="12" t="str">
        <f aca="false">IF(C140="","",IFERROR(INDEX('Plano de contas'!$B$5:$B$154,MATCH(C140,'Plano de contas'!$A$5:$A$154,0)),""))</f>
        <v/>
      </c>
      <c r="E140" s="12" t="str">
        <f aca="false">IF(C140="","",IFERROR(INDEX('Plano de contas'!$E$5:$E$154,MATCH(C140,'Plano de contas'!$A$5:$A$154,0))&amp;"",""))</f>
        <v/>
      </c>
      <c r="F140" s="12" t="str">
        <f aca="false">IF(C140="","",IFERROR(INDEX('Plano de contas'!$D$5:$D$154,MATCH(C140,'Plano de contas'!$A$5:$A$154,0))&amp;"",""))</f>
        <v/>
      </c>
      <c r="G140" s="12" t="str">
        <f aca="false">IF(A140="","",IF(SUMPRODUCT(--($A$5:$A$304=A140))&gt;1,"Conta repetida no de-para",IF(C140="","Sem conta gerencial",IF(ISNA(MATCH(C140,'Plano de contas'!$A$5:$A$154,0)),"Não existe no plano",IF(INDEX('Plano de contas'!$F$5:$F$154,MATCH(C140,'Plano de contas'!$A$5:$A$154,0))&lt;&gt;"Sim","Conta sintética","OK")))))</f>
        <v/>
      </c>
      <c r="H140" s="10" t="str">
        <f aca="false">IF(A140="","",SUMPRODUCT(--(Lançamentos!$B$5:$B$504=A140)))</f>
        <v/>
      </c>
    </row>
    <row r="141" customFormat="false" ht="15" hidden="false" customHeight="false" outlineLevel="0" collapsed="false">
      <c r="A141" s="8"/>
      <c r="B141" s="11"/>
      <c r="C141" s="8"/>
      <c r="D141" s="12" t="str">
        <f aca="false">IF(C141="","",IFERROR(INDEX('Plano de contas'!$B$5:$B$154,MATCH(C141,'Plano de contas'!$A$5:$A$154,0)),""))</f>
        <v/>
      </c>
      <c r="E141" s="12" t="str">
        <f aca="false">IF(C141="","",IFERROR(INDEX('Plano de contas'!$E$5:$E$154,MATCH(C141,'Plano de contas'!$A$5:$A$154,0))&amp;"",""))</f>
        <v/>
      </c>
      <c r="F141" s="12" t="str">
        <f aca="false">IF(C141="","",IFERROR(INDEX('Plano de contas'!$D$5:$D$154,MATCH(C141,'Plano de contas'!$A$5:$A$154,0))&amp;"",""))</f>
        <v/>
      </c>
      <c r="G141" s="12" t="str">
        <f aca="false">IF(A141="","",IF(SUMPRODUCT(--($A$5:$A$304=A141))&gt;1,"Conta repetida no de-para",IF(C141="","Sem conta gerencial",IF(ISNA(MATCH(C141,'Plano de contas'!$A$5:$A$154,0)),"Não existe no plano",IF(INDEX('Plano de contas'!$F$5:$F$154,MATCH(C141,'Plano de contas'!$A$5:$A$154,0))&lt;&gt;"Sim","Conta sintética","OK")))))</f>
        <v/>
      </c>
      <c r="H141" s="10" t="str">
        <f aca="false">IF(A141="","",SUMPRODUCT(--(Lançamentos!$B$5:$B$504=A141)))</f>
        <v/>
      </c>
    </row>
    <row r="142" customFormat="false" ht="15" hidden="false" customHeight="false" outlineLevel="0" collapsed="false">
      <c r="A142" s="8"/>
      <c r="B142" s="11"/>
      <c r="C142" s="8"/>
      <c r="D142" s="12" t="str">
        <f aca="false">IF(C142="","",IFERROR(INDEX('Plano de contas'!$B$5:$B$154,MATCH(C142,'Plano de contas'!$A$5:$A$154,0)),""))</f>
        <v/>
      </c>
      <c r="E142" s="12" t="str">
        <f aca="false">IF(C142="","",IFERROR(INDEX('Plano de contas'!$E$5:$E$154,MATCH(C142,'Plano de contas'!$A$5:$A$154,0))&amp;"",""))</f>
        <v/>
      </c>
      <c r="F142" s="12" t="str">
        <f aca="false">IF(C142="","",IFERROR(INDEX('Plano de contas'!$D$5:$D$154,MATCH(C142,'Plano de contas'!$A$5:$A$154,0))&amp;"",""))</f>
        <v/>
      </c>
      <c r="G142" s="12" t="str">
        <f aca="false">IF(A142="","",IF(SUMPRODUCT(--($A$5:$A$304=A142))&gt;1,"Conta repetida no de-para",IF(C142="","Sem conta gerencial",IF(ISNA(MATCH(C142,'Plano de contas'!$A$5:$A$154,0)),"Não existe no plano",IF(INDEX('Plano de contas'!$F$5:$F$154,MATCH(C142,'Plano de contas'!$A$5:$A$154,0))&lt;&gt;"Sim","Conta sintética","OK")))))</f>
        <v/>
      </c>
      <c r="H142" s="10" t="str">
        <f aca="false">IF(A142="","",SUMPRODUCT(--(Lançamentos!$B$5:$B$504=A142)))</f>
        <v/>
      </c>
    </row>
    <row r="143" customFormat="false" ht="15" hidden="false" customHeight="false" outlineLevel="0" collapsed="false">
      <c r="A143" s="8"/>
      <c r="B143" s="11"/>
      <c r="C143" s="8"/>
      <c r="D143" s="12" t="str">
        <f aca="false">IF(C143="","",IFERROR(INDEX('Plano de contas'!$B$5:$B$154,MATCH(C143,'Plano de contas'!$A$5:$A$154,0)),""))</f>
        <v/>
      </c>
      <c r="E143" s="12" t="str">
        <f aca="false">IF(C143="","",IFERROR(INDEX('Plano de contas'!$E$5:$E$154,MATCH(C143,'Plano de contas'!$A$5:$A$154,0))&amp;"",""))</f>
        <v/>
      </c>
      <c r="F143" s="12" t="str">
        <f aca="false">IF(C143="","",IFERROR(INDEX('Plano de contas'!$D$5:$D$154,MATCH(C143,'Plano de contas'!$A$5:$A$154,0))&amp;"",""))</f>
        <v/>
      </c>
      <c r="G143" s="12" t="str">
        <f aca="false">IF(A143="","",IF(SUMPRODUCT(--($A$5:$A$304=A143))&gt;1,"Conta repetida no de-para",IF(C143="","Sem conta gerencial",IF(ISNA(MATCH(C143,'Plano de contas'!$A$5:$A$154,0)),"Não existe no plano",IF(INDEX('Plano de contas'!$F$5:$F$154,MATCH(C143,'Plano de contas'!$A$5:$A$154,0))&lt;&gt;"Sim","Conta sintética","OK")))))</f>
        <v/>
      </c>
      <c r="H143" s="10" t="str">
        <f aca="false">IF(A143="","",SUMPRODUCT(--(Lançamentos!$B$5:$B$504=A143)))</f>
        <v/>
      </c>
    </row>
    <row r="144" customFormat="false" ht="15" hidden="false" customHeight="false" outlineLevel="0" collapsed="false">
      <c r="A144" s="8"/>
      <c r="B144" s="11"/>
      <c r="C144" s="8"/>
      <c r="D144" s="12" t="str">
        <f aca="false">IF(C144="","",IFERROR(INDEX('Plano de contas'!$B$5:$B$154,MATCH(C144,'Plano de contas'!$A$5:$A$154,0)),""))</f>
        <v/>
      </c>
      <c r="E144" s="12" t="str">
        <f aca="false">IF(C144="","",IFERROR(INDEX('Plano de contas'!$E$5:$E$154,MATCH(C144,'Plano de contas'!$A$5:$A$154,0))&amp;"",""))</f>
        <v/>
      </c>
      <c r="F144" s="12" t="str">
        <f aca="false">IF(C144="","",IFERROR(INDEX('Plano de contas'!$D$5:$D$154,MATCH(C144,'Plano de contas'!$A$5:$A$154,0))&amp;"",""))</f>
        <v/>
      </c>
      <c r="G144" s="12" t="str">
        <f aca="false">IF(A144="","",IF(SUMPRODUCT(--($A$5:$A$304=A144))&gt;1,"Conta repetida no de-para",IF(C144="","Sem conta gerencial",IF(ISNA(MATCH(C144,'Plano de contas'!$A$5:$A$154,0)),"Não existe no plano",IF(INDEX('Plano de contas'!$F$5:$F$154,MATCH(C144,'Plano de contas'!$A$5:$A$154,0))&lt;&gt;"Sim","Conta sintética","OK")))))</f>
        <v/>
      </c>
      <c r="H144" s="10" t="str">
        <f aca="false">IF(A144="","",SUMPRODUCT(--(Lançamentos!$B$5:$B$504=A144)))</f>
        <v/>
      </c>
    </row>
    <row r="145" customFormat="false" ht="15" hidden="false" customHeight="false" outlineLevel="0" collapsed="false">
      <c r="A145" s="8"/>
      <c r="B145" s="11"/>
      <c r="C145" s="8"/>
      <c r="D145" s="12" t="str">
        <f aca="false">IF(C145="","",IFERROR(INDEX('Plano de contas'!$B$5:$B$154,MATCH(C145,'Plano de contas'!$A$5:$A$154,0)),""))</f>
        <v/>
      </c>
      <c r="E145" s="12" t="str">
        <f aca="false">IF(C145="","",IFERROR(INDEX('Plano de contas'!$E$5:$E$154,MATCH(C145,'Plano de contas'!$A$5:$A$154,0))&amp;"",""))</f>
        <v/>
      </c>
      <c r="F145" s="12" t="str">
        <f aca="false">IF(C145="","",IFERROR(INDEX('Plano de contas'!$D$5:$D$154,MATCH(C145,'Plano de contas'!$A$5:$A$154,0))&amp;"",""))</f>
        <v/>
      </c>
      <c r="G145" s="12" t="str">
        <f aca="false">IF(A145="","",IF(SUMPRODUCT(--($A$5:$A$304=A145))&gt;1,"Conta repetida no de-para",IF(C145="","Sem conta gerencial",IF(ISNA(MATCH(C145,'Plano de contas'!$A$5:$A$154,0)),"Não existe no plano",IF(INDEX('Plano de contas'!$F$5:$F$154,MATCH(C145,'Plano de contas'!$A$5:$A$154,0))&lt;&gt;"Sim","Conta sintética","OK")))))</f>
        <v/>
      </c>
      <c r="H145" s="10" t="str">
        <f aca="false">IF(A145="","",SUMPRODUCT(--(Lançamentos!$B$5:$B$504=A145)))</f>
        <v/>
      </c>
    </row>
    <row r="146" customFormat="false" ht="15" hidden="false" customHeight="false" outlineLevel="0" collapsed="false">
      <c r="A146" s="8"/>
      <c r="B146" s="11"/>
      <c r="C146" s="8"/>
      <c r="D146" s="12" t="str">
        <f aca="false">IF(C146="","",IFERROR(INDEX('Plano de contas'!$B$5:$B$154,MATCH(C146,'Plano de contas'!$A$5:$A$154,0)),""))</f>
        <v/>
      </c>
      <c r="E146" s="12" t="str">
        <f aca="false">IF(C146="","",IFERROR(INDEX('Plano de contas'!$E$5:$E$154,MATCH(C146,'Plano de contas'!$A$5:$A$154,0))&amp;"",""))</f>
        <v/>
      </c>
      <c r="F146" s="12" t="str">
        <f aca="false">IF(C146="","",IFERROR(INDEX('Plano de contas'!$D$5:$D$154,MATCH(C146,'Plano de contas'!$A$5:$A$154,0))&amp;"",""))</f>
        <v/>
      </c>
      <c r="G146" s="12" t="str">
        <f aca="false">IF(A146="","",IF(SUMPRODUCT(--($A$5:$A$304=A146))&gt;1,"Conta repetida no de-para",IF(C146="","Sem conta gerencial",IF(ISNA(MATCH(C146,'Plano de contas'!$A$5:$A$154,0)),"Não existe no plano",IF(INDEX('Plano de contas'!$F$5:$F$154,MATCH(C146,'Plano de contas'!$A$5:$A$154,0))&lt;&gt;"Sim","Conta sintética","OK")))))</f>
        <v/>
      </c>
      <c r="H146" s="10" t="str">
        <f aca="false">IF(A146="","",SUMPRODUCT(--(Lançamentos!$B$5:$B$504=A146)))</f>
        <v/>
      </c>
    </row>
    <row r="147" customFormat="false" ht="15" hidden="false" customHeight="false" outlineLevel="0" collapsed="false">
      <c r="A147" s="8"/>
      <c r="B147" s="11"/>
      <c r="C147" s="8"/>
      <c r="D147" s="12" t="str">
        <f aca="false">IF(C147="","",IFERROR(INDEX('Plano de contas'!$B$5:$B$154,MATCH(C147,'Plano de contas'!$A$5:$A$154,0)),""))</f>
        <v/>
      </c>
      <c r="E147" s="12" t="str">
        <f aca="false">IF(C147="","",IFERROR(INDEX('Plano de contas'!$E$5:$E$154,MATCH(C147,'Plano de contas'!$A$5:$A$154,0))&amp;"",""))</f>
        <v/>
      </c>
      <c r="F147" s="12" t="str">
        <f aca="false">IF(C147="","",IFERROR(INDEX('Plano de contas'!$D$5:$D$154,MATCH(C147,'Plano de contas'!$A$5:$A$154,0))&amp;"",""))</f>
        <v/>
      </c>
      <c r="G147" s="12" t="str">
        <f aca="false">IF(A147="","",IF(SUMPRODUCT(--($A$5:$A$304=A147))&gt;1,"Conta repetida no de-para",IF(C147="","Sem conta gerencial",IF(ISNA(MATCH(C147,'Plano de contas'!$A$5:$A$154,0)),"Não existe no plano",IF(INDEX('Plano de contas'!$F$5:$F$154,MATCH(C147,'Plano de contas'!$A$5:$A$154,0))&lt;&gt;"Sim","Conta sintética","OK")))))</f>
        <v/>
      </c>
      <c r="H147" s="10" t="str">
        <f aca="false">IF(A147="","",SUMPRODUCT(--(Lançamentos!$B$5:$B$504=A147)))</f>
        <v/>
      </c>
    </row>
    <row r="148" customFormat="false" ht="15" hidden="false" customHeight="false" outlineLevel="0" collapsed="false">
      <c r="A148" s="8"/>
      <c r="B148" s="11"/>
      <c r="C148" s="8"/>
      <c r="D148" s="12" t="str">
        <f aca="false">IF(C148="","",IFERROR(INDEX('Plano de contas'!$B$5:$B$154,MATCH(C148,'Plano de contas'!$A$5:$A$154,0)),""))</f>
        <v/>
      </c>
      <c r="E148" s="12" t="str">
        <f aca="false">IF(C148="","",IFERROR(INDEX('Plano de contas'!$E$5:$E$154,MATCH(C148,'Plano de contas'!$A$5:$A$154,0))&amp;"",""))</f>
        <v/>
      </c>
      <c r="F148" s="12" t="str">
        <f aca="false">IF(C148="","",IFERROR(INDEX('Plano de contas'!$D$5:$D$154,MATCH(C148,'Plano de contas'!$A$5:$A$154,0))&amp;"",""))</f>
        <v/>
      </c>
      <c r="G148" s="12" t="str">
        <f aca="false">IF(A148="","",IF(SUMPRODUCT(--($A$5:$A$304=A148))&gt;1,"Conta repetida no de-para",IF(C148="","Sem conta gerencial",IF(ISNA(MATCH(C148,'Plano de contas'!$A$5:$A$154,0)),"Não existe no plano",IF(INDEX('Plano de contas'!$F$5:$F$154,MATCH(C148,'Plano de contas'!$A$5:$A$154,0))&lt;&gt;"Sim","Conta sintética","OK")))))</f>
        <v/>
      </c>
      <c r="H148" s="10" t="str">
        <f aca="false">IF(A148="","",SUMPRODUCT(--(Lançamentos!$B$5:$B$504=A148)))</f>
        <v/>
      </c>
    </row>
    <row r="149" customFormat="false" ht="15" hidden="false" customHeight="false" outlineLevel="0" collapsed="false">
      <c r="A149" s="8"/>
      <c r="B149" s="11"/>
      <c r="C149" s="8"/>
      <c r="D149" s="12" t="str">
        <f aca="false">IF(C149="","",IFERROR(INDEX('Plano de contas'!$B$5:$B$154,MATCH(C149,'Plano de contas'!$A$5:$A$154,0)),""))</f>
        <v/>
      </c>
      <c r="E149" s="12" t="str">
        <f aca="false">IF(C149="","",IFERROR(INDEX('Plano de contas'!$E$5:$E$154,MATCH(C149,'Plano de contas'!$A$5:$A$154,0))&amp;"",""))</f>
        <v/>
      </c>
      <c r="F149" s="12" t="str">
        <f aca="false">IF(C149="","",IFERROR(INDEX('Plano de contas'!$D$5:$D$154,MATCH(C149,'Plano de contas'!$A$5:$A$154,0))&amp;"",""))</f>
        <v/>
      </c>
      <c r="G149" s="12" t="str">
        <f aca="false">IF(A149="","",IF(SUMPRODUCT(--($A$5:$A$304=A149))&gt;1,"Conta repetida no de-para",IF(C149="","Sem conta gerencial",IF(ISNA(MATCH(C149,'Plano de contas'!$A$5:$A$154,0)),"Não existe no plano",IF(INDEX('Plano de contas'!$F$5:$F$154,MATCH(C149,'Plano de contas'!$A$5:$A$154,0))&lt;&gt;"Sim","Conta sintética","OK")))))</f>
        <v/>
      </c>
      <c r="H149" s="10" t="str">
        <f aca="false">IF(A149="","",SUMPRODUCT(--(Lançamentos!$B$5:$B$504=A149)))</f>
        <v/>
      </c>
    </row>
    <row r="150" customFormat="false" ht="15" hidden="false" customHeight="false" outlineLevel="0" collapsed="false">
      <c r="A150" s="8"/>
      <c r="B150" s="11"/>
      <c r="C150" s="8"/>
      <c r="D150" s="12" t="str">
        <f aca="false">IF(C150="","",IFERROR(INDEX('Plano de contas'!$B$5:$B$154,MATCH(C150,'Plano de contas'!$A$5:$A$154,0)),""))</f>
        <v/>
      </c>
      <c r="E150" s="12" t="str">
        <f aca="false">IF(C150="","",IFERROR(INDEX('Plano de contas'!$E$5:$E$154,MATCH(C150,'Plano de contas'!$A$5:$A$154,0))&amp;"",""))</f>
        <v/>
      </c>
      <c r="F150" s="12" t="str">
        <f aca="false">IF(C150="","",IFERROR(INDEX('Plano de contas'!$D$5:$D$154,MATCH(C150,'Plano de contas'!$A$5:$A$154,0))&amp;"",""))</f>
        <v/>
      </c>
      <c r="G150" s="12" t="str">
        <f aca="false">IF(A150="","",IF(SUMPRODUCT(--($A$5:$A$304=A150))&gt;1,"Conta repetida no de-para",IF(C150="","Sem conta gerencial",IF(ISNA(MATCH(C150,'Plano de contas'!$A$5:$A$154,0)),"Não existe no plano",IF(INDEX('Plano de contas'!$F$5:$F$154,MATCH(C150,'Plano de contas'!$A$5:$A$154,0))&lt;&gt;"Sim","Conta sintética","OK")))))</f>
        <v/>
      </c>
      <c r="H150" s="10" t="str">
        <f aca="false">IF(A150="","",SUMPRODUCT(--(Lançamentos!$B$5:$B$504=A150)))</f>
        <v/>
      </c>
    </row>
    <row r="151" customFormat="false" ht="15" hidden="false" customHeight="false" outlineLevel="0" collapsed="false">
      <c r="A151" s="8"/>
      <c r="B151" s="11"/>
      <c r="C151" s="8"/>
      <c r="D151" s="12" t="str">
        <f aca="false">IF(C151="","",IFERROR(INDEX('Plano de contas'!$B$5:$B$154,MATCH(C151,'Plano de contas'!$A$5:$A$154,0)),""))</f>
        <v/>
      </c>
      <c r="E151" s="12" t="str">
        <f aca="false">IF(C151="","",IFERROR(INDEX('Plano de contas'!$E$5:$E$154,MATCH(C151,'Plano de contas'!$A$5:$A$154,0))&amp;"",""))</f>
        <v/>
      </c>
      <c r="F151" s="12" t="str">
        <f aca="false">IF(C151="","",IFERROR(INDEX('Plano de contas'!$D$5:$D$154,MATCH(C151,'Plano de contas'!$A$5:$A$154,0))&amp;"",""))</f>
        <v/>
      </c>
      <c r="G151" s="12" t="str">
        <f aca="false">IF(A151="","",IF(SUMPRODUCT(--($A$5:$A$304=A151))&gt;1,"Conta repetida no de-para",IF(C151="","Sem conta gerencial",IF(ISNA(MATCH(C151,'Plano de contas'!$A$5:$A$154,0)),"Não existe no plano",IF(INDEX('Plano de contas'!$F$5:$F$154,MATCH(C151,'Plano de contas'!$A$5:$A$154,0))&lt;&gt;"Sim","Conta sintética","OK")))))</f>
        <v/>
      </c>
      <c r="H151" s="10" t="str">
        <f aca="false">IF(A151="","",SUMPRODUCT(--(Lançamentos!$B$5:$B$504=A151)))</f>
        <v/>
      </c>
    </row>
    <row r="152" customFormat="false" ht="15" hidden="false" customHeight="false" outlineLevel="0" collapsed="false">
      <c r="A152" s="8"/>
      <c r="B152" s="11"/>
      <c r="C152" s="8"/>
      <c r="D152" s="12" t="str">
        <f aca="false">IF(C152="","",IFERROR(INDEX('Plano de contas'!$B$5:$B$154,MATCH(C152,'Plano de contas'!$A$5:$A$154,0)),""))</f>
        <v/>
      </c>
      <c r="E152" s="12" t="str">
        <f aca="false">IF(C152="","",IFERROR(INDEX('Plano de contas'!$E$5:$E$154,MATCH(C152,'Plano de contas'!$A$5:$A$154,0))&amp;"",""))</f>
        <v/>
      </c>
      <c r="F152" s="12" t="str">
        <f aca="false">IF(C152="","",IFERROR(INDEX('Plano de contas'!$D$5:$D$154,MATCH(C152,'Plano de contas'!$A$5:$A$154,0))&amp;"",""))</f>
        <v/>
      </c>
      <c r="G152" s="12" t="str">
        <f aca="false">IF(A152="","",IF(SUMPRODUCT(--($A$5:$A$304=A152))&gt;1,"Conta repetida no de-para",IF(C152="","Sem conta gerencial",IF(ISNA(MATCH(C152,'Plano de contas'!$A$5:$A$154,0)),"Não existe no plano",IF(INDEX('Plano de contas'!$F$5:$F$154,MATCH(C152,'Plano de contas'!$A$5:$A$154,0))&lt;&gt;"Sim","Conta sintética","OK")))))</f>
        <v/>
      </c>
      <c r="H152" s="10" t="str">
        <f aca="false">IF(A152="","",SUMPRODUCT(--(Lançamentos!$B$5:$B$504=A152)))</f>
        <v/>
      </c>
    </row>
    <row r="153" customFormat="false" ht="15" hidden="false" customHeight="false" outlineLevel="0" collapsed="false">
      <c r="A153" s="8"/>
      <c r="B153" s="11"/>
      <c r="C153" s="8"/>
      <c r="D153" s="12" t="str">
        <f aca="false">IF(C153="","",IFERROR(INDEX('Plano de contas'!$B$5:$B$154,MATCH(C153,'Plano de contas'!$A$5:$A$154,0)),""))</f>
        <v/>
      </c>
      <c r="E153" s="12" t="str">
        <f aca="false">IF(C153="","",IFERROR(INDEX('Plano de contas'!$E$5:$E$154,MATCH(C153,'Plano de contas'!$A$5:$A$154,0))&amp;"",""))</f>
        <v/>
      </c>
      <c r="F153" s="12" t="str">
        <f aca="false">IF(C153="","",IFERROR(INDEX('Plano de contas'!$D$5:$D$154,MATCH(C153,'Plano de contas'!$A$5:$A$154,0))&amp;"",""))</f>
        <v/>
      </c>
      <c r="G153" s="12" t="str">
        <f aca="false">IF(A153="","",IF(SUMPRODUCT(--($A$5:$A$304=A153))&gt;1,"Conta repetida no de-para",IF(C153="","Sem conta gerencial",IF(ISNA(MATCH(C153,'Plano de contas'!$A$5:$A$154,0)),"Não existe no plano",IF(INDEX('Plano de contas'!$F$5:$F$154,MATCH(C153,'Plano de contas'!$A$5:$A$154,0))&lt;&gt;"Sim","Conta sintética","OK")))))</f>
        <v/>
      </c>
      <c r="H153" s="10" t="str">
        <f aca="false">IF(A153="","",SUMPRODUCT(--(Lançamentos!$B$5:$B$504=A153)))</f>
        <v/>
      </c>
    </row>
    <row r="154" customFormat="false" ht="15" hidden="false" customHeight="false" outlineLevel="0" collapsed="false">
      <c r="A154" s="8"/>
      <c r="B154" s="11"/>
      <c r="C154" s="8"/>
      <c r="D154" s="12" t="str">
        <f aca="false">IF(C154="","",IFERROR(INDEX('Plano de contas'!$B$5:$B$154,MATCH(C154,'Plano de contas'!$A$5:$A$154,0)),""))</f>
        <v/>
      </c>
      <c r="E154" s="12" t="str">
        <f aca="false">IF(C154="","",IFERROR(INDEX('Plano de contas'!$E$5:$E$154,MATCH(C154,'Plano de contas'!$A$5:$A$154,0))&amp;"",""))</f>
        <v/>
      </c>
      <c r="F154" s="12" t="str">
        <f aca="false">IF(C154="","",IFERROR(INDEX('Plano de contas'!$D$5:$D$154,MATCH(C154,'Plano de contas'!$A$5:$A$154,0))&amp;"",""))</f>
        <v/>
      </c>
      <c r="G154" s="12" t="str">
        <f aca="false">IF(A154="","",IF(SUMPRODUCT(--($A$5:$A$304=A154))&gt;1,"Conta repetida no de-para",IF(C154="","Sem conta gerencial",IF(ISNA(MATCH(C154,'Plano de contas'!$A$5:$A$154,0)),"Não existe no plano",IF(INDEX('Plano de contas'!$F$5:$F$154,MATCH(C154,'Plano de contas'!$A$5:$A$154,0))&lt;&gt;"Sim","Conta sintética","OK")))))</f>
        <v/>
      </c>
      <c r="H154" s="10" t="str">
        <f aca="false">IF(A154="","",SUMPRODUCT(--(Lançamentos!$B$5:$B$504=A154)))</f>
        <v/>
      </c>
    </row>
    <row r="155" customFormat="false" ht="15" hidden="false" customHeight="false" outlineLevel="0" collapsed="false">
      <c r="A155" s="8"/>
      <c r="B155" s="11"/>
      <c r="C155" s="8"/>
      <c r="D155" s="12" t="str">
        <f aca="false">IF(C155="","",IFERROR(INDEX('Plano de contas'!$B$5:$B$154,MATCH(C155,'Plano de contas'!$A$5:$A$154,0)),""))</f>
        <v/>
      </c>
      <c r="E155" s="12" t="str">
        <f aca="false">IF(C155="","",IFERROR(INDEX('Plano de contas'!$E$5:$E$154,MATCH(C155,'Plano de contas'!$A$5:$A$154,0))&amp;"",""))</f>
        <v/>
      </c>
      <c r="F155" s="12" t="str">
        <f aca="false">IF(C155="","",IFERROR(INDEX('Plano de contas'!$D$5:$D$154,MATCH(C155,'Plano de contas'!$A$5:$A$154,0))&amp;"",""))</f>
        <v/>
      </c>
      <c r="G155" s="12" t="str">
        <f aca="false">IF(A155="","",IF(SUMPRODUCT(--($A$5:$A$304=A155))&gt;1,"Conta repetida no de-para",IF(C155="","Sem conta gerencial",IF(ISNA(MATCH(C155,'Plano de contas'!$A$5:$A$154,0)),"Não existe no plano",IF(INDEX('Plano de contas'!$F$5:$F$154,MATCH(C155,'Plano de contas'!$A$5:$A$154,0))&lt;&gt;"Sim","Conta sintética","OK")))))</f>
        <v/>
      </c>
      <c r="H155" s="10" t="str">
        <f aca="false">IF(A155="","",SUMPRODUCT(--(Lançamentos!$B$5:$B$504=A155)))</f>
        <v/>
      </c>
    </row>
    <row r="156" customFormat="false" ht="15" hidden="false" customHeight="false" outlineLevel="0" collapsed="false">
      <c r="A156" s="8"/>
      <c r="B156" s="11"/>
      <c r="C156" s="8"/>
      <c r="D156" s="12" t="str">
        <f aca="false">IF(C156="","",IFERROR(INDEX('Plano de contas'!$B$5:$B$154,MATCH(C156,'Plano de contas'!$A$5:$A$154,0)),""))</f>
        <v/>
      </c>
      <c r="E156" s="12" t="str">
        <f aca="false">IF(C156="","",IFERROR(INDEX('Plano de contas'!$E$5:$E$154,MATCH(C156,'Plano de contas'!$A$5:$A$154,0))&amp;"",""))</f>
        <v/>
      </c>
      <c r="F156" s="12" t="str">
        <f aca="false">IF(C156="","",IFERROR(INDEX('Plano de contas'!$D$5:$D$154,MATCH(C156,'Plano de contas'!$A$5:$A$154,0))&amp;"",""))</f>
        <v/>
      </c>
      <c r="G156" s="12" t="str">
        <f aca="false">IF(A156="","",IF(SUMPRODUCT(--($A$5:$A$304=A156))&gt;1,"Conta repetida no de-para",IF(C156="","Sem conta gerencial",IF(ISNA(MATCH(C156,'Plano de contas'!$A$5:$A$154,0)),"Não existe no plano",IF(INDEX('Plano de contas'!$F$5:$F$154,MATCH(C156,'Plano de contas'!$A$5:$A$154,0))&lt;&gt;"Sim","Conta sintética","OK")))))</f>
        <v/>
      </c>
      <c r="H156" s="10" t="str">
        <f aca="false">IF(A156="","",SUMPRODUCT(--(Lançamentos!$B$5:$B$504=A156)))</f>
        <v/>
      </c>
    </row>
    <row r="157" customFormat="false" ht="15" hidden="false" customHeight="false" outlineLevel="0" collapsed="false">
      <c r="A157" s="8"/>
      <c r="B157" s="11"/>
      <c r="C157" s="8"/>
      <c r="D157" s="12" t="str">
        <f aca="false">IF(C157="","",IFERROR(INDEX('Plano de contas'!$B$5:$B$154,MATCH(C157,'Plano de contas'!$A$5:$A$154,0)),""))</f>
        <v/>
      </c>
      <c r="E157" s="12" t="str">
        <f aca="false">IF(C157="","",IFERROR(INDEX('Plano de contas'!$E$5:$E$154,MATCH(C157,'Plano de contas'!$A$5:$A$154,0))&amp;"",""))</f>
        <v/>
      </c>
      <c r="F157" s="12" t="str">
        <f aca="false">IF(C157="","",IFERROR(INDEX('Plano de contas'!$D$5:$D$154,MATCH(C157,'Plano de contas'!$A$5:$A$154,0))&amp;"",""))</f>
        <v/>
      </c>
      <c r="G157" s="12" t="str">
        <f aca="false">IF(A157="","",IF(SUMPRODUCT(--($A$5:$A$304=A157))&gt;1,"Conta repetida no de-para",IF(C157="","Sem conta gerencial",IF(ISNA(MATCH(C157,'Plano de contas'!$A$5:$A$154,0)),"Não existe no plano",IF(INDEX('Plano de contas'!$F$5:$F$154,MATCH(C157,'Plano de contas'!$A$5:$A$154,0))&lt;&gt;"Sim","Conta sintética","OK")))))</f>
        <v/>
      </c>
      <c r="H157" s="10" t="str">
        <f aca="false">IF(A157="","",SUMPRODUCT(--(Lançamentos!$B$5:$B$504=A157)))</f>
        <v/>
      </c>
    </row>
    <row r="158" customFormat="false" ht="15" hidden="false" customHeight="false" outlineLevel="0" collapsed="false">
      <c r="A158" s="8"/>
      <c r="B158" s="11"/>
      <c r="C158" s="8"/>
      <c r="D158" s="12" t="str">
        <f aca="false">IF(C158="","",IFERROR(INDEX('Plano de contas'!$B$5:$B$154,MATCH(C158,'Plano de contas'!$A$5:$A$154,0)),""))</f>
        <v/>
      </c>
      <c r="E158" s="12" t="str">
        <f aca="false">IF(C158="","",IFERROR(INDEX('Plano de contas'!$E$5:$E$154,MATCH(C158,'Plano de contas'!$A$5:$A$154,0))&amp;"",""))</f>
        <v/>
      </c>
      <c r="F158" s="12" t="str">
        <f aca="false">IF(C158="","",IFERROR(INDEX('Plano de contas'!$D$5:$D$154,MATCH(C158,'Plano de contas'!$A$5:$A$154,0))&amp;"",""))</f>
        <v/>
      </c>
      <c r="G158" s="12" t="str">
        <f aca="false">IF(A158="","",IF(SUMPRODUCT(--($A$5:$A$304=A158))&gt;1,"Conta repetida no de-para",IF(C158="","Sem conta gerencial",IF(ISNA(MATCH(C158,'Plano de contas'!$A$5:$A$154,0)),"Não existe no plano",IF(INDEX('Plano de contas'!$F$5:$F$154,MATCH(C158,'Plano de contas'!$A$5:$A$154,0))&lt;&gt;"Sim","Conta sintética","OK")))))</f>
        <v/>
      </c>
      <c r="H158" s="10" t="str">
        <f aca="false">IF(A158="","",SUMPRODUCT(--(Lançamentos!$B$5:$B$504=A158)))</f>
        <v/>
      </c>
    </row>
    <row r="159" customFormat="false" ht="15" hidden="false" customHeight="false" outlineLevel="0" collapsed="false">
      <c r="A159" s="8"/>
      <c r="B159" s="11"/>
      <c r="C159" s="8"/>
      <c r="D159" s="12" t="str">
        <f aca="false">IF(C159="","",IFERROR(INDEX('Plano de contas'!$B$5:$B$154,MATCH(C159,'Plano de contas'!$A$5:$A$154,0)),""))</f>
        <v/>
      </c>
      <c r="E159" s="12" t="str">
        <f aca="false">IF(C159="","",IFERROR(INDEX('Plano de contas'!$E$5:$E$154,MATCH(C159,'Plano de contas'!$A$5:$A$154,0))&amp;"",""))</f>
        <v/>
      </c>
      <c r="F159" s="12" t="str">
        <f aca="false">IF(C159="","",IFERROR(INDEX('Plano de contas'!$D$5:$D$154,MATCH(C159,'Plano de contas'!$A$5:$A$154,0))&amp;"",""))</f>
        <v/>
      </c>
      <c r="G159" s="12" t="str">
        <f aca="false">IF(A159="","",IF(SUMPRODUCT(--($A$5:$A$304=A159))&gt;1,"Conta repetida no de-para",IF(C159="","Sem conta gerencial",IF(ISNA(MATCH(C159,'Plano de contas'!$A$5:$A$154,0)),"Não existe no plano",IF(INDEX('Plano de contas'!$F$5:$F$154,MATCH(C159,'Plano de contas'!$A$5:$A$154,0))&lt;&gt;"Sim","Conta sintética","OK")))))</f>
        <v/>
      </c>
      <c r="H159" s="10" t="str">
        <f aca="false">IF(A159="","",SUMPRODUCT(--(Lançamentos!$B$5:$B$504=A159)))</f>
        <v/>
      </c>
    </row>
    <row r="160" customFormat="false" ht="15" hidden="false" customHeight="false" outlineLevel="0" collapsed="false">
      <c r="A160" s="8"/>
      <c r="B160" s="11"/>
      <c r="C160" s="8"/>
      <c r="D160" s="12" t="str">
        <f aca="false">IF(C160="","",IFERROR(INDEX('Plano de contas'!$B$5:$B$154,MATCH(C160,'Plano de contas'!$A$5:$A$154,0)),""))</f>
        <v/>
      </c>
      <c r="E160" s="12" t="str">
        <f aca="false">IF(C160="","",IFERROR(INDEX('Plano de contas'!$E$5:$E$154,MATCH(C160,'Plano de contas'!$A$5:$A$154,0))&amp;"",""))</f>
        <v/>
      </c>
      <c r="F160" s="12" t="str">
        <f aca="false">IF(C160="","",IFERROR(INDEX('Plano de contas'!$D$5:$D$154,MATCH(C160,'Plano de contas'!$A$5:$A$154,0))&amp;"",""))</f>
        <v/>
      </c>
      <c r="G160" s="12" t="str">
        <f aca="false">IF(A160="","",IF(SUMPRODUCT(--($A$5:$A$304=A160))&gt;1,"Conta repetida no de-para",IF(C160="","Sem conta gerencial",IF(ISNA(MATCH(C160,'Plano de contas'!$A$5:$A$154,0)),"Não existe no plano",IF(INDEX('Plano de contas'!$F$5:$F$154,MATCH(C160,'Plano de contas'!$A$5:$A$154,0))&lt;&gt;"Sim","Conta sintética","OK")))))</f>
        <v/>
      </c>
      <c r="H160" s="10" t="str">
        <f aca="false">IF(A160="","",SUMPRODUCT(--(Lançamentos!$B$5:$B$504=A160)))</f>
        <v/>
      </c>
    </row>
    <row r="161" customFormat="false" ht="15" hidden="false" customHeight="false" outlineLevel="0" collapsed="false">
      <c r="A161" s="8"/>
      <c r="B161" s="11"/>
      <c r="C161" s="8"/>
      <c r="D161" s="12" t="str">
        <f aca="false">IF(C161="","",IFERROR(INDEX('Plano de contas'!$B$5:$B$154,MATCH(C161,'Plano de contas'!$A$5:$A$154,0)),""))</f>
        <v/>
      </c>
      <c r="E161" s="12" t="str">
        <f aca="false">IF(C161="","",IFERROR(INDEX('Plano de contas'!$E$5:$E$154,MATCH(C161,'Plano de contas'!$A$5:$A$154,0))&amp;"",""))</f>
        <v/>
      </c>
      <c r="F161" s="12" t="str">
        <f aca="false">IF(C161="","",IFERROR(INDEX('Plano de contas'!$D$5:$D$154,MATCH(C161,'Plano de contas'!$A$5:$A$154,0))&amp;"",""))</f>
        <v/>
      </c>
      <c r="G161" s="12" t="str">
        <f aca="false">IF(A161="","",IF(SUMPRODUCT(--($A$5:$A$304=A161))&gt;1,"Conta repetida no de-para",IF(C161="","Sem conta gerencial",IF(ISNA(MATCH(C161,'Plano de contas'!$A$5:$A$154,0)),"Não existe no plano",IF(INDEX('Plano de contas'!$F$5:$F$154,MATCH(C161,'Plano de contas'!$A$5:$A$154,0))&lt;&gt;"Sim","Conta sintética","OK")))))</f>
        <v/>
      </c>
      <c r="H161" s="10" t="str">
        <f aca="false">IF(A161="","",SUMPRODUCT(--(Lançamentos!$B$5:$B$504=A161)))</f>
        <v/>
      </c>
    </row>
    <row r="162" customFormat="false" ht="15" hidden="false" customHeight="false" outlineLevel="0" collapsed="false">
      <c r="A162" s="8"/>
      <c r="B162" s="11"/>
      <c r="C162" s="8"/>
      <c r="D162" s="12" t="str">
        <f aca="false">IF(C162="","",IFERROR(INDEX('Plano de contas'!$B$5:$B$154,MATCH(C162,'Plano de contas'!$A$5:$A$154,0)),""))</f>
        <v/>
      </c>
      <c r="E162" s="12" t="str">
        <f aca="false">IF(C162="","",IFERROR(INDEX('Plano de contas'!$E$5:$E$154,MATCH(C162,'Plano de contas'!$A$5:$A$154,0))&amp;"",""))</f>
        <v/>
      </c>
      <c r="F162" s="12" t="str">
        <f aca="false">IF(C162="","",IFERROR(INDEX('Plano de contas'!$D$5:$D$154,MATCH(C162,'Plano de contas'!$A$5:$A$154,0))&amp;"",""))</f>
        <v/>
      </c>
      <c r="G162" s="12" t="str">
        <f aca="false">IF(A162="","",IF(SUMPRODUCT(--($A$5:$A$304=A162))&gt;1,"Conta repetida no de-para",IF(C162="","Sem conta gerencial",IF(ISNA(MATCH(C162,'Plano de contas'!$A$5:$A$154,0)),"Não existe no plano",IF(INDEX('Plano de contas'!$F$5:$F$154,MATCH(C162,'Plano de contas'!$A$5:$A$154,0))&lt;&gt;"Sim","Conta sintética","OK")))))</f>
        <v/>
      </c>
      <c r="H162" s="10" t="str">
        <f aca="false">IF(A162="","",SUMPRODUCT(--(Lançamentos!$B$5:$B$504=A162)))</f>
        <v/>
      </c>
    </row>
    <row r="163" customFormat="false" ht="15" hidden="false" customHeight="false" outlineLevel="0" collapsed="false">
      <c r="A163" s="8"/>
      <c r="B163" s="11"/>
      <c r="C163" s="8"/>
      <c r="D163" s="12" t="str">
        <f aca="false">IF(C163="","",IFERROR(INDEX('Plano de contas'!$B$5:$B$154,MATCH(C163,'Plano de contas'!$A$5:$A$154,0)),""))</f>
        <v/>
      </c>
      <c r="E163" s="12" t="str">
        <f aca="false">IF(C163="","",IFERROR(INDEX('Plano de contas'!$E$5:$E$154,MATCH(C163,'Plano de contas'!$A$5:$A$154,0))&amp;"",""))</f>
        <v/>
      </c>
      <c r="F163" s="12" t="str">
        <f aca="false">IF(C163="","",IFERROR(INDEX('Plano de contas'!$D$5:$D$154,MATCH(C163,'Plano de contas'!$A$5:$A$154,0))&amp;"",""))</f>
        <v/>
      </c>
      <c r="G163" s="12" t="str">
        <f aca="false">IF(A163="","",IF(SUMPRODUCT(--($A$5:$A$304=A163))&gt;1,"Conta repetida no de-para",IF(C163="","Sem conta gerencial",IF(ISNA(MATCH(C163,'Plano de contas'!$A$5:$A$154,0)),"Não existe no plano",IF(INDEX('Plano de contas'!$F$5:$F$154,MATCH(C163,'Plano de contas'!$A$5:$A$154,0))&lt;&gt;"Sim","Conta sintética","OK")))))</f>
        <v/>
      </c>
      <c r="H163" s="10" t="str">
        <f aca="false">IF(A163="","",SUMPRODUCT(--(Lançamentos!$B$5:$B$504=A163)))</f>
        <v/>
      </c>
    </row>
    <row r="164" customFormat="false" ht="15" hidden="false" customHeight="false" outlineLevel="0" collapsed="false">
      <c r="A164" s="8"/>
      <c r="B164" s="11"/>
      <c r="C164" s="8"/>
      <c r="D164" s="12" t="str">
        <f aca="false">IF(C164="","",IFERROR(INDEX('Plano de contas'!$B$5:$B$154,MATCH(C164,'Plano de contas'!$A$5:$A$154,0)),""))</f>
        <v/>
      </c>
      <c r="E164" s="12" t="str">
        <f aca="false">IF(C164="","",IFERROR(INDEX('Plano de contas'!$E$5:$E$154,MATCH(C164,'Plano de contas'!$A$5:$A$154,0))&amp;"",""))</f>
        <v/>
      </c>
      <c r="F164" s="12" t="str">
        <f aca="false">IF(C164="","",IFERROR(INDEX('Plano de contas'!$D$5:$D$154,MATCH(C164,'Plano de contas'!$A$5:$A$154,0))&amp;"",""))</f>
        <v/>
      </c>
      <c r="G164" s="12" t="str">
        <f aca="false">IF(A164="","",IF(SUMPRODUCT(--($A$5:$A$304=A164))&gt;1,"Conta repetida no de-para",IF(C164="","Sem conta gerencial",IF(ISNA(MATCH(C164,'Plano de contas'!$A$5:$A$154,0)),"Não existe no plano",IF(INDEX('Plano de contas'!$F$5:$F$154,MATCH(C164,'Plano de contas'!$A$5:$A$154,0))&lt;&gt;"Sim","Conta sintética","OK")))))</f>
        <v/>
      </c>
      <c r="H164" s="10" t="str">
        <f aca="false">IF(A164="","",SUMPRODUCT(--(Lançamentos!$B$5:$B$504=A164)))</f>
        <v/>
      </c>
    </row>
    <row r="165" customFormat="false" ht="15" hidden="false" customHeight="false" outlineLevel="0" collapsed="false">
      <c r="A165" s="8"/>
      <c r="B165" s="11"/>
      <c r="C165" s="8"/>
      <c r="D165" s="12" t="str">
        <f aca="false">IF(C165="","",IFERROR(INDEX('Plano de contas'!$B$5:$B$154,MATCH(C165,'Plano de contas'!$A$5:$A$154,0)),""))</f>
        <v/>
      </c>
      <c r="E165" s="12" t="str">
        <f aca="false">IF(C165="","",IFERROR(INDEX('Plano de contas'!$E$5:$E$154,MATCH(C165,'Plano de contas'!$A$5:$A$154,0))&amp;"",""))</f>
        <v/>
      </c>
      <c r="F165" s="12" t="str">
        <f aca="false">IF(C165="","",IFERROR(INDEX('Plano de contas'!$D$5:$D$154,MATCH(C165,'Plano de contas'!$A$5:$A$154,0))&amp;"",""))</f>
        <v/>
      </c>
      <c r="G165" s="12" t="str">
        <f aca="false">IF(A165="","",IF(SUMPRODUCT(--($A$5:$A$304=A165))&gt;1,"Conta repetida no de-para",IF(C165="","Sem conta gerencial",IF(ISNA(MATCH(C165,'Plano de contas'!$A$5:$A$154,0)),"Não existe no plano",IF(INDEX('Plano de contas'!$F$5:$F$154,MATCH(C165,'Plano de contas'!$A$5:$A$154,0))&lt;&gt;"Sim","Conta sintética","OK")))))</f>
        <v/>
      </c>
      <c r="H165" s="10" t="str">
        <f aca="false">IF(A165="","",SUMPRODUCT(--(Lançamentos!$B$5:$B$504=A165)))</f>
        <v/>
      </c>
    </row>
    <row r="166" customFormat="false" ht="15" hidden="false" customHeight="false" outlineLevel="0" collapsed="false">
      <c r="A166" s="8"/>
      <c r="B166" s="11"/>
      <c r="C166" s="8"/>
      <c r="D166" s="12" t="str">
        <f aca="false">IF(C166="","",IFERROR(INDEX('Plano de contas'!$B$5:$B$154,MATCH(C166,'Plano de contas'!$A$5:$A$154,0)),""))</f>
        <v/>
      </c>
      <c r="E166" s="12" t="str">
        <f aca="false">IF(C166="","",IFERROR(INDEX('Plano de contas'!$E$5:$E$154,MATCH(C166,'Plano de contas'!$A$5:$A$154,0))&amp;"",""))</f>
        <v/>
      </c>
      <c r="F166" s="12" t="str">
        <f aca="false">IF(C166="","",IFERROR(INDEX('Plano de contas'!$D$5:$D$154,MATCH(C166,'Plano de contas'!$A$5:$A$154,0))&amp;"",""))</f>
        <v/>
      </c>
      <c r="G166" s="12" t="str">
        <f aca="false">IF(A166="","",IF(SUMPRODUCT(--($A$5:$A$304=A166))&gt;1,"Conta repetida no de-para",IF(C166="","Sem conta gerencial",IF(ISNA(MATCH(C166,'Plano de contas'!$A$5:$A$154,0)),"Não existe no plano",IF(INDEX('Plano de contas'!$F$5:$F$154,MATCH(C166,'Plano de contas'!$A$5:$A$154,0))&lt;&gt;"Sim","Conta sintética","OK")))))</f>
        <v/>
      </c>
      <c r="H166" s="10" t="str">
        <f aca="false">IF(A166="","",SUMPRODUCT(--(Lançamentos!$B$5:$B$504=A166)))</f>
        <v/>
      </c>
    </row>
    <row r="167" customFormat="false" ht="15" hidden="false" customHeight="false" outlineLevel="0" collapsed="false">
      <c r="A167" s="8"/>
      <c r="B167" s="11"/>
      <c r="C167" s="8"/>
      <c r="D167" s="12" t="str">
        <f aca="false">IF(C167="","",IFERROR(INDEX('Plano de contas'!$B$5:$B$154,MATCH(C167,'Plano de contas'!$A$5:$A$154,0)),""))</f>
        <v/>
      </c>
      <c r="E167" s="12" t="str">
        <f aca="false">IF(C167="","",IFERROR(INDEX('Plano de contas'!$E$5:$E$154,MATCH(C167,'Plano de contas'!$A$5:$A$154,0))&amp;"",""))</f>
        <v/>
      </c>
      <c r="F167" s="12" t="str">
        <f aca="false">IF(C167="","",IFERROR(INDEX('Plano de contas'!$D$5:$D$154,MATCH(C167,'Plano de contas'!$A$5:$A$154,0))&amp;"",""))</f>
        <v/>
      </c>
      <c r="G167" s="12" t="str">
        <f aca="false">IF(A167="","",IF(SUMPRODUCT(--($A$5:$A$304=A167))&gt;1,"Conta repetida no de-para",IF(C167="","Sem conta gerencial",IF(ISNA(MATCH(C167,'Plano de contas'!$A$5:$A$154,0)),"Não existe no plano",IF(INDEX('Plano de contas'!$F$5:$F$154,MATCH(C167,'Plano de contas'!$A$5:$A$154,0))&lt;&gt;"Sim","Conta sintética","OK")))))</f>
        <v/>
      </c>
      <c r="H167" s="10" t="str">
        <f aca="false">IF(A167="","",SUMPRODUCT(--(Lançamentos!$B$5:$B$504=A167)))</f>
        <v/>
      </c>
    </row>
    <row r="168" customFormat="false" ht="15" hidden="false" customHeight="false" outlineLevel="0" collapsed="false">
      <c r="A168" s="8"/>
      <c r="B168" s="11"/>
      <c r="C168" s="8"/>
      <c r="D168" s="12" t="str">
        <f aca="false">IF(C168="","",IFERROR(INDEX('Plano de contas'!$B$5:$B$154,MATCH(C168,'Plano de contas'!$A$5:$A$154,0)),""))</f>
        <v/>
      </c>
      <c r="E168" s="12" t="str">
        <f aca="false">IF(C168="","",IFERROR(INDEX('Plano de contas'!$E$5:$E$154,MATCH(C168,'Plano de contas'!$A$5:$A$154,0))&amp;"",""))</f>
        <v/>
      </c>
      <c r="F168" s="12" t="str">
        <f aca="false">IF(C168="","",IFERROR(INDEX('Plano de contas'!$D$5:$D$154,MATCH(C168,'Plano de contas'!$A$5:$A$154,0))&amp;"",""))</f>
        <v/>
      </c>
      <c r="G168" s="12" t="str">
        <f aca="false">IF(A168="","",IF(SUMPRODUCT(--($A$5:$A$304=A168))&gt;1,"Conta repetida no de-para",IF(C168="","Sem conta gerencial",IF(ISNA(MATCH(C168,'Plano de contas'!$A$5:$A$154,0)),"Não existe no plano",IF(INDEX('Plano de contas'!$F$5:$F$154,MATCH(C168,'Plano de contas'!$A$5:$A$154,0))&lt;&gt;"Sim","Conta sintética","OK")))))</f>
        <v/>
      </c>
      <c r="H168" s="10" t="str">
        <f aca="false">IF(A168="","",SUMPRODUCT(--(Lançamentos!$B$5:$B$504=A168)))</f>
        <v/>
      </c>
    </row>
    <row r="169" customFormat="false" ht="15" hidden="false" customHeight="false" outlineLevel="0" collapsed="false">
      <c r="A169" s="8"/>
      <c r="B169" s="11"/>
      <c r="C169" s="8"/>
      <c r="D169" s="12" t="str">
        <f aca="false">IF(C169="","",IFERROR(INDEX('Plano de contas'!$B$5:$B$154,MATCH(C169,'Plano de contas'!$A$5:$A$154,0)),""))</f>
        <v/>
      </c>
      <c r="E169" s="12" t="str">
        <f aca="false">IF(C169="","",IFERROR(INDEX('Plano de contas'!$E$5:$E$154,MATCH(C169,'Plano de contas'!$A$5:$A$154,0))&amp;"",""))</f>
        <v/>
      </c>
      <c r="F169" s="12" t="str">
        <f aca="false">IF(C169="","",IFERROR(INDEX('Plano de contas'!$D$5:$D$154,MATCH(C169,'Plano de contas'!$A$5:$A$154,0))&amp;"",""))</f>
        <v/>
      </c>
      <c r="G169" s="12" t="str">
        <f aca="false">IF(A169="","",IF(SUMPRODUCT(--($A$5:$A$304=A169))&gt;1,"Conta repetida no de-para",IF(C169="","Sem conta gerencial",IF(ISNA(MATCH(C169,'Plano de contas'!$A$5:$A$154,0)),"Não existe no plano",IF(INDEX('Plano de contas'!$F$5:$F$154,MATCH(C169,'Plano de contas'!$A$5:$A$154,0))&lt;&gt;"Sim","Conta sintética","OK")))))</f>
        <v/>
      </c>
      <c r="H169" s="10" t="str">
        <f aca="false">IF(A169="","",SUMPRODUCT(--(Lançamentos!$B$5:$B$504=A169)))</f>
        <v/>
      </c>
    </row>
    <row r="170" customFormat="false" ht="15" hidden="false" customHeight="false" outlineLevel="0" collapsed="false">
      <c r="A170" s="8"/>
      <c r="B170" s="11"/>
      <c r="C170" s="8"/>
      <c r="D170" s="12" t="str">
        <f aca="false">IF(C170="","",IFERROR(INDEX('Plano de contas'!$B$5:$B$154,MATCH(C170,'Plano de contas'!$A$5:$A$154,0)),""))</f>
        <v/>
      </c>
      <c r="E170" s="12" t="str">
        <f aca="false">IF(C170="","",IFERROR(INDEX('Plano de contas'!$E$5:$E$154,MATCH(C170,'Plano de contas'!$A$5:$A$154,0))&amp;"",""))</f>
        <v/>
      </c>
      <c r="F170" s="12" t="str">
        <f aca="false">IF(C170="","",IFERROR(INDEX('Plano de contas'!$D$5:$D$154,MATCH(C170,'Plano de contas'!$A$5:$A$154,0))&amp;"",""))</f>
        <v/>
      </c>
      <c r="G170" s="12" t="str">
        <f aca="false">IF(A170="","",IF(SUMPRODUCT(--($A$5:$A$304=A170))&gt;1,"Conta repetida no de-para",IF(C170="","Sem conta gerencial",IF(ISNA(MATCH(C170,'Plano de contas'!$A$5:$A$154,0)),"Não existe no plano",IF(INDEX('Plano de contas'!$F$5:$F$154,MATCH(C170,'Plano de contas'!$A$5:$A$154,0))&lt;&gt;"Sim","Conta sintética","OK")))))</f>
        <v/>
      </c>
      <c r="H170" s="10" t="str">
        <f aca="false">IF(A170="","",SUMPRODUCT(--(Lançamentos!$B$5:$B$504=A170)))</f>
        <v/>
      </c>
    </row>
    <row r="171" customFormat="false" ht="15" hidden="false" customHeight="false" outlineLevel="0" collapsed="false">
      <c r="A171" s="8"/>
      <c r="B171" s="11"/>
      <c r="C171" s="8"/>
      <c r="D171" s="12" t="str">
        <f aca="false">IF(C171="","",IFERROR(INDEX('Plano de contas'!$B$5:$B$154,MATCH(C171,'Plano de contas'!$A$5:$A$154,0)),""))</f>
        <v/>
      </c>
      <c r="E171" s="12" t="str">
        <f aca="false">IF(C171="","",IFERROR(INDEX('Plano de contas'!$E$5:$E$154,MATCH(C171,'Plano de contas'!$A$5:$A$154,0))&amp;"",""))</f>
        <v/>
      </c>
      <c r="F171" s="12" t="str">
        <f aca="false">IF(C171="","",IFERROR(INDEX('Plano de contas'!$D$5:$D$154,MATCH(C171,'Plano de contas'!$A$5:$A$154,0))&amp;"",""))</f>
        <v/>
      </c>
      <c r="G171" s="12" t="str">
        <f aca="false">IF(A171="","",IF(SUMPRODUCT(--($A$5:$A$304=A171))&gt;1,"Conta repetida no de-para",IF(C171="","Sem conta gerencial",IF(ISNA(MATCH(C171,'Plano de contas'!$A$5:$A$154,0)),"Não existe no plano",IF(INDEX('Plano de contas'!$F$5:$F$154,MATCH(C171,'Plano de contas'!$A$5:$A$154,0))&lt;&gt;"Sim","Conta sintética","OK")))))</f>
        <v/>
      </c>
      <c r="H171" s="10" t="str">
        <f aca="false">IF(A171="","",SUMPRODUCT(--(Lançamentos!$B$5:$B$504=A171)))</f>
        <v/>
      </c>
    </row>
    <row r="172" customFormat="false" ht="15" hidden="false" customHeight="false" outlineLevel="0" collapsed="false">
      <c r="A172" s="8"/>
      <c r="B172" s="11"/>
      <c r="C172" s="8"/>
      <c r="D172" s="12" t="str">
        <f aca="false">IF(C172="","",IFERROR(INDEX('Plano de contas'!$B$5:$B$154,MATCH(C172,'Plano de contas'!$A$5:$A$154,0)),""))</f>
        <v/>
      </c>
      <c r="E172" s="12" t="str">
        <f aca="false">IF(C172="","",IFERROR(INDEX('Plano de contas'!$E$5:$E$154,MATCH(C172,'Plano de contas'!$A$5:$A$154,0))&amp;"",""))</f>
        <v/>
      </c>
      <c r="F172" s="12" t="str">
        <f aca="false">IF(C172="","",IFERROR(INDEX('Plano de contas'!$D$5:$D$154,MATCH(C172,'Plano de contas'!$A$5:$A$154,0))&amp;"",""))</f>
        <v/>
      </c>
      <c r="G172" s="12" t="str">
        <f aca="false">IF(A172="","",IF(SUMPRODUCT(--($A$5:$A$304=A172))&gt;1,"Conta repetida no de-para",IF(C172="","Sem conta gerencial",IF(ISNA(MATCH(C172,'Plano de contas'!$A$5:$A$154,0)),"Não existe no plano",IF(INDEX('Plano de contas'!$F$5:$F$154,MATCH(C172,'Plano de contas'!$A$5:$A$154,0))&lt;&gt;"Sim","Conta sintética","OK")))))</f>
        <v/>
      </c>
      <c r="H172" s="10" t="str">
        <f aca="false">IF(A172="","",SUMPRODUCT(--(Lançamentos!$B$5:$B$504=A172)))</f>
        <v/>
      </c>
    </row>
    <row r="173" customFormat="false" ht="15" hidden="false" customHeight="false" outlineLevel="0" collapsed="false">
      <c r="A173" s="8"/>
      <c r="B173" s="11"/>
      <c r="C173" s="8"/>
      <c r="D173" s="12" t="str">
        <f aca="false">IF(C173="","",IFERROR(INDEX('Plano de contas'!$B$5:$B$154,MATCH(C173,'Plano de contas'!$A$5:$A$154,0)),""))</f>
        <v/>
      </c>
      <c r="E173" s="12" t="str">
        <f aca="false">IF(C173="","",IFERROR(INDEX('Plano de contas'!$E$5:$E$154,MATCH(C173,'Plano de contas'!$A$5:$A$154,0))&amp;"",""))</f>
        <v/>
      </c>
      <c r="F173" s="12" t="str">
        <f aca="false">IF(C173="","",IFERROR(INDEX('Plano de contas'!$D$5:$D$154,MATCH(C173,'Plano de contas'!$A$5:$A$154,0))&amp;"",""))</f>
        <v/>
      </c>
      <c r="G173" s="12" t="str">
        <f aca="false">IF(A173="","",IF(SUMPRODUCT(--($A$5:$A$304=A173))&gt;1,"Conta repetida no de-para",IF(C173="","Sem conta gerencial",IF(ISNA(MATCH(C173,'Plano de contas'!$A$5:$A$154,0)),"Não existe no plano",IF(INDEX('Plano de contas'!$F$5:$F$154,MATCH(C173,'Plano de contas'!$A$5:$A$154,0))&lt;&gt;"Sim","Conta sintética","OK")))))</f>
        <v/>
      </c>
      <c r="H173" s="10" t="str">
        <f aca="false">IF(A173="","",SUMPRODUCT(--(Lançamentos!$B$5:$B$504=A173)))</f>
        <v/>
      </c>
    </row>
    <row r="174" customFormat="false" ht="15" hidden="false" customHeight="false" outlineLevel="0" collapsed="false">
      <c r="A174" s="8"/>
      <c r="B174" s="11"/>
      <c r="C174" s="8"/>
      <c r="D174" s="12" t="str">
        <f aca="false">IF(C174="","",IFERROR(INDEX('Plano de contas'!$B$5:$B$154,MATCH(C174,'Plano de contas'!$A$5:$A$154,0)),""))</f>
        <v/>
      </c>
      <c r="E174" s="12" t="str">
        <f aca="false">IF(C174="","",IFERROR(INDEX('Plano de contas'!$E$5:$E$154,MATCH(C174,'Plano de contas'!$A$5:$A$154,0))&amp;"",""))</f>
        <v/>
      </c>
      <c r="F174" s="12" t="str">
        <f aca="false">IF(C174="","",IFERROR(INDEX('Plano de contas'!$D$5:$D$154,MATCH(C174,'Plano de contas'!$A$5:$A$154,0))&amp;"",""))</f>
        <v/>
      </c>
      <c r="G174" s="12" t="str">
        <f aca="false">IF(A174="","",IF(SUMPRODUCT(--($A$5:$A$304=A174))&gt;1,"Conta repetida no de-para",IF(C174="","Sem conta gerencial",IF(ISNA(MATCH(C174,'Plano de contas'!$A$5:$A$154,0)),"Não existe no plano",IF(INDEX('Plano de contas'!$F$5:$F$154,MATCH(C174,'Plano de contas'!$A$5:$A$154,0))&lt;&gt;"Sim","Conta sintética","OK")))))</f>
        <v/>
      </c>
      <c r="H174" s="10" t="str">
        <f aca="false">IF(A174="","",SUMPRODUCT(--(Lançamentos!$B$5:$B$504=A174)))</f>
        <v/>
      </c>
    </row>
    <row r="175" customFormat="false" ht="15" hidden="false" customHeight="false" outlineLevel="0" collapsed="false">
      <c r="A175" s="8"/>
      <c r="B175" s="11"/>
      <c r="C175" s="8"/>
      <c r="D175" s="12" t="str">
        <f aca="false">IF(C175="","",IFERROR(INDEX('Plano de contas'!$B$5:$B$154,MATCH(C175,'Plano de contas'!$A$5:$A$154,0)),""))</f>
        <v/>
      </c>
      <c r="E175" s="12" t="str">
        <f aca="false">IF(C175="","",IFERROR(INDEX('Plano de contas'!$E$5:$E$154,MATCH(C175,'Plano de contas'!$A$5:$A$154,0))&amp;"",""))</f>
        <v/>
      </c>
      <c r="F175" s="12" t="str">
        <f aca="false">IF(C175="","",IFERROR(INDEX('Plano de contas'!$D$5:$D$154,MATCH(C175,'Plano de contas'!$A$5:$A$154,0))&amp;"",""))</f>
        <v/>
      </c>
      <c r="G175" s="12" t="str">
        <f aca="false">IF(A175="","",IF(SUMPRODUCT(--($A$5:$A$304=A175))&gt;1,"Conta repetida no de-para",IF(C175="","Sem conta gerencial",IF(ISNA(MATCH(C175,'Plano de contas'!$A$5:$A$154,0)),"Não existe no plano",IF(INDEX('Plano de contas'!$F$5:$F$154,MATCH(C175,'Plano de contas'!$A$5:$A$154,0))&lt;&gt;"Sim","Conta sintética","OK")))))</f>
        <v/>
      </c>
      <c r="H175" s="10" t="str">
        <f aca="false">IF(A175="","",SUMPRODUCT(--(Lançamentos!$B$5:$B$504=A175)))</f>
        <v/>
      </c>
    </row>
    <row r="176" customFormat="false" ht="15" hidden="false" customHeight="false" outlineLevel="0" collapsed="false">
      <c r="A176" s="8"/>
      <c r="B176" s="11"/>
      <c r="C176" s="8"/>
      <c r="D176" s="12" t="str">
        <f aca="false">IF(C176="","",IFERROR(INDEX('Plano de contas'!$B$5:$B$154,MATCH(C176,'Plano de contas'!$A$5:$A$154,0)),""))</f>
        <v/>
      </c>
      <c r="E176" s="12" t="str">
        <f aca="false">IF(C176="","",IFERROR(INDEX('Plano de contas'!$E$5:$E$154,MATCH(C176,'Plano de contas'!$A$5:$A$154,0))&amp;"",""))</f>
        <v/>
      </c>
      <c r="F176" s="12" t="str">
        <f aca="false">IF(C176="","",IFERROR(INDEX('Plano de contas'!$D$5:$D$154,MATCH(C176,'Plano de contas'!$A$5:$A$154,0))&amp;"",""))</f>
        <v/>
      </c>
      <c r="G176" s="12" t="str">
        <f aca="false">IF(A176="","",IF(SUMPRODUCT(--($A$5:$A$304=A176))&gt;1,"Conta repetida no de-para",IF(C176="","Sem conta gerencial",IF(ISNA(MATCH(C176,'Plano de contas'!$A$5:$A$154,0)),"Não existe no plano",IF(INDEX('Plano de contas'!$F$5:$F$154,MATCH(C176,'Plano de contas'!$A$5:$A$154,0))&lt;&gt;"Sim","Conta sintética","OK")))))</f>
        <v/>
      </c>
      <c r="H176" s="10" t="str">
        <f aca="false">IF(A176="","",SUMPRODUCT(--(Lançamentos!$B$5:$B$504=A176)))</f>
        <v/>
      </c>
    </row>
    <row r="177" customFormat="false" ht="15" hidden="false" customHeight="false" outlineLevel="0" collapsed="false">
      <c r="A177" s="8"/>
      <c r="B177" s="11"/>
      <c r="C177" s="8"/>
      <c r="D177" s="12" t="str">
        <f aca="false">IF(C177="","",IFERROR(INDEX('Plano de contas'!$B$5:$B$154,MATCH(C177,'Plano de contas'!$A$5:$A$154,0)),""))</f>
        <v/>
      </c>
      <c r="E177" s="12" t="str">
        <f aca="false">IF(C177="","",IFERROR(INDEX('Plano de contas'!$E$5:$E$154,MATCH(C177,'Plano de contas'!$A$5:$A$154,0))&amp;"",""))</f>
        <v/>
      </c>
      <c r="F177" s="12" t="str">
        <f aca="false">IF(C177="","",IFERROR(INDEX('Plano de contas'!$D$5:$D$154,MATCH(C177,'Plano de contas'!$A$5:$A$154,0))&amp;"",""))</f>
        <v/>
      </c>
      <c r="G177" s="12" t="str">
        <f aca="false">IF(A177="","",IF(SUMPRODUCT(--($A$5:$A$304=A177))&gt;1,"Conta repetida no de-para",IF(C177="","Sem conta gerencial",IF(ISNA(MATCH(C177,'Plano de contas'!$A$5:$A$154,0)),"Não existe no plano",IF(INDEX('Plano de contas'!$F$5:$F$154,MATCH(C177,'Plano de contas'!$A$5:$A$154,0))&lt;&gt;"Sim","Conta sintética","OK")))))</f>
        <v/>
      </c>
      <c r="H177" s="10" t="str">
        <f aca="false">IF(A177="","",SUMPRODUCT(--(Lançamentos!$B$5:$B$504=A177)))</f>
        <v/>
      </c>
    </row>
    <row r="178" customFormat="false" ht="15" hidden="false" customHeight="false" outlineLevel="0" collapsed="false">
      <c r="A178" s="8"/>
      <c r="B178" s="11"/>
      <c r="C178" s="8"/>
      <c r="D178" s="12" t="str">
        <f aca="false">IF(C178="","",IFERROR(INDEX('Plano de contas'!$B$5:$B$154,MATCH(C178,'Plano de contas'!$A$5:$A$154,0)),""))</f>
        <v/>
      </c>
      <c r="E178" s="12" t="str">
        <f aca="false">IF(C178="","",IFERROR(INDEX('Plano de contas'!$E$5:$E$154,MATCH(C178,'Plano de contas'!$A$5:$A$154,0))&amp;"",""))</f>
        <v/>
      </c>
      <c r="F178" s="12" t="str">
        <f aca="false">IF(C178="","",IFERROR(INDEX('Plano de contas'!$D$5:$D$154,MATCH(C178,'Plano de contas'!$A$5:$A$154,0))&amp;"",""))</f>
        <v/>
      </c>
      <c r="G178" s="12" t="str">
        <f aca="false">IF(A178="","",IF(SUMPRODUCT(--($A$5:$A$304=A178))&gt;1,"Conta repetida no de-para",IF(C178="","Sem conta gerencial",IF(ISNA(MATCH(C178,'Plano de contas'!$A$5:$A$154,0)),"Não existe no plano",IF(INDEX('Plano de contas'!$F$5:$F$154,MATCH(C178,'Plano de contas'!$A$5:$A$154,0))&lt;&gt;"Sim","Conta sintética","OK")))))</f>
        <v/>
      </c>
      <c r="H178" s="10" t="str">
        <f aca="false">IF(A178="","",SUMPRODUCT(--(Lançamentos!$B$5:$B$504=A178)))</f>
        <v/>
      </c>
    </row>
    <row r="179" customFormat="false" ht="15" hidden="false" customHeight="false" outlineLevel="0" collapsed="false">
      <c r="A179" s="8"/>
      <c r="B179" s="11"/>
      <c r="C179" s="8"/>
      <c r="D179" s="12" t="str">
        <f aca="false">IF(C179="","",IFERROR(INDEX('Plano de contas'!$B$5:$B$154,MATCH(C179,'Plano de contas'!$A$5:$A$154,0)),""))</f>
        <v/>
      </c>
      <c r="E179" s="12" t="str">
        <f aca="false">IF(C179="","",IFERROR(INDEX('Plano de contas'!$E$5:$E$154,MATCH(C179,'Plano de contas'!$A$5:$A$154,0))&amp;"",""))</f>
        <v/>
      </c>
      <c r="F179" s="12" t="str">
        <f aca="false">IF(C179="","",IFERROR(INDEX('Plano de contas'!$D$5:$D$154,MATCH(C179,'Plano de contas'!$A$5:$A$154,0))&amp;"",""))</f>
        <v/>
      </c>
      <c r="G179" s="12" t="str">
        <f aca="false">IF(A179="","",IF(SUMPRODUCT(--($A$5:$A$304=A179))&gt;1,"Conta repetida no de-para",IF(C179="","Sem conta gerencial",IF(ISNA(MATCH(C179,'Plano de contas'!$A$5:$A$154,0)),"Não existe no plano",IF(INDEX('Plano de contas'!$F$5:$F$154,MATCH(C179,'Plano de contas'!$A$5:$A$154,0))&lt;&gt;"Sim","Conta sintética","OK")))))</f>
        <v/>
      </c>
      <c r="H179" s="10" t="str">
        <f aca="false">IF(A179="","",SUMPRODUCT(--(Lançamentos!$B$5:$B$504=A179)))</f>
        <v/>
      </c>
    </row>
    <row r="180" customFormat="false" ht="15" hidden="false" customHeight="false" outlineLevel="0" collapsed="false">
      <c r="A180" s="8"/>
      <c r="B180" s="11"/>
      <c r="C180" s="8"/>
      <c r="D180" s="12" t="str">
        <f aca="false">IF(C180="","",IFERROR(INDEX('Plano de contas'!$B$5:$B$154,MATCH(C180,'Plano de contas'!$A$5:$A$154,0)),""))</f>
        <v/>
      </c>
      <c r="E180" s="12" t="str">
        <f aca="false">IF(C180="","",IFERROR(INDEX('Plano de contas'!$E$5:$E$154,MATCH(C180,'Plano de contas'!$A$5:$A$154,0))&amp;"",""))</f>
        <v/>
      </c>
      <c r="F180" s="12" t="str">
        <f aca="false">IF(C180="","",IFERROR(INDEX('Plano de contas'!$D$5:$D$154,MATCH(C180,'Plano de contas'!$A$5:$A$154,0))&amp;"",""))</f>
        <v/>
      </c>
      <c r="G180" s="12" t="str">
        <f aca="false">IF(A180="","",IF(SUMPRODUCT(--($A$5:$A$304=A180))&gt;1,"Conta repetida no de-para",IF(C180="","Sem conta gerencial",IF(ISNA(MATCH(C180,'Plano de contas'!$A$5:$A$154,0)),"Não existe no plano",IF(INDEX('Plano de contas'!$F$5:$F$154,MATCH(C180,'Plano de contas'!$A$5:$A$154,0))&lt;&gt;"Sim","Conta sintética","OK")))))</f>
        <v/>
      </c>
      <c r="H180" s="10" t="str">
        <f aca="false">IF(A180="","",SUMPRODUCT(--(Lançamentos!$B$5:$B$504=A180)))</f>
        <v/>
      </c>
    </row>
    <row r="181" customFormat="false" ht="15" hidden="false" customHeight="false" outlineLevel="0" collapsed="false">
      <c r="A181" s="8"/>
      <c r="B181" s="11"/>
      <c r="C181" s="8"/>
      <c r="D181" s="12" t="str">
        <f aca="false">IF(C181="","",IFERROR(INDEX('Plano de contas'!$B$5:$B$154,MATCH(C181,'Plano de contas'!$A$5:$A$154,0)),""))</f>
        <v/>
      </c>
      <c r="E181" s="12" t="str">
        <f aca="false">IF(C181="","",IFERROR(INDEX('Plano de contas'!$E$5:$E$154,MATCH(C181,'Plano de contas'!$A$5:$A$154,0))&amp;"",""))</f>
        <v/>
      </c>
      <c r="F181" s="12" t="str">
        <f aca="false">IF(C181="","",IFERROR(INDEX('Plano de contas'!$D$5:$D$154,MATCH(C181,'Plano de contas'!$A$5:$A$154,0))&amp;"",""))</f>
        <v/>
      </c>
      <c r="G181" s="12" t="str">
        <f aca="false">IF(A181="","",IF(SUMPRODUCT(--($A$5:$A$304=A181))&gt;1,"Conta repetida no de-para",IF(C181="","Sem conta gerencial",IF(ISNA(MATCH(C181,'Plano de contas'!$A$5:$A$154,0)),"Não existe no plano",IF(INDEX('Plano de contas'!$F$5:$F$154,MATCH(C181,'Plano de contas'!$A$5:$A$154,0))&lt;&gt;"Sim","Conta sintética","OK")))))</f>
        <v/>
      </c>
      <c r="H181" s="10" t="str">
        <f aca="false">IF(A181="","",SUMPRODUCT(--(Lançamentos!$B$5:$B$504=A181)))</f>
        <v/>
      </c>
    </row>
    <row r="182" customFormat="false" ht="15" hidden="false" customHeight="false" outlineLevel="0" collapsed="false">
      <c r="A182" s="8"/>
      <c r="B182" s="11"/>
      <c r="C182" s="8"/>
      <c r="D182" s="12" t="str">
        <f aca="false">IF(C182="","",IFERROR(INDEX('Plano de contas'!$B$5:$B$154,MATCH(C182,'Plano de contas'!$A$5:$A$154,0)),""))</f>
        <v/>
      </c>
      <c r="E182" s="12" t="str">
        <f aca="false">IF(C182="","",IFERROR(INDEX('Plano de contas'!$E$5:$E$154,MATCH(C182,'Plano de contas'!$A$5:$A$154,0))&amp;"",""))</f>
        <v/>
      </c>
      <c r="F182" s="12" t="str">
        <f aca="false">IF(C182="","",IFERROR(INDEX('Plano de contas'!$D$5:$D$154,MATCH(C182,'Plano de contas'!$A$5:$A$154,0))&amp;"",""))</f>
        <v/>
      </c>
      <c r="G182" s="12" t="str">
        <f aca="false">IF(A182="","",IF(SUMPRODUCT(--($A$5:$A$304=A182))&gt;1,"Conta repetida no de-para",IF(C182="","Sem conta gerencial",IF(ISNA(MATCH(C182,'Plano de contas'!$A$5:$A$154,0)),"Não existe no plano",IF(INDEX('Plano de contas'!$F$5:$F$154,MATCH(C182,'Plano de contas'!$A$5:$A$154,0))&lt;&gt;"Sim","Conta sintética","OK")))))</f>
        <v/>
      </c>
      <c r="H182" s="10" t="str">
        <f aca="false">IF(A182="","",SUMPRODUCT(--(Lançamentos!$B$5:$B$504=A182)))</f>
        <v/>
      </c>
    </row>
    <row r="183" customFormat="false" ht="15" hidden="false" customHeight="false" outlineLevel="0" collapsed="false">
      <c r="A183" s="8"/>
      <c r="B183" s="11"/>
      <c r="C183" s="8"/>
      <c r="D183" s="12" t="str">
        <f aca="false">IF(C183="","",IFERROR(INDEX('Plano de contas'!$B$5:$B$154,MATCH(C183,'Plano de contas'!$A$5:$A$154,0)),""))</f>
        <v/>
      </c>
      <c r="E183" s="12" t="str">
        <f aca="false">IF(C183="","",IFERROR(INDEX('Plano de contas'!$E$5:$E$154,MATCH(C183,'Plano de contas'!$A$5:$A$154,0))&amp;"",""))</f>
        <v/>
      </c>
      <c r="F183" s="12" t="str">
        <f aca="false">IF(C183="","",IFERROR(INDEX('Plano de contas'!$D$5:$D$154,MATCH(C183,'Plano de contas'!$A$5:$A$154,0))&amp;"",""))</f>
        <v/>
      </c>
      <c r="G183" s="12" t="str">
        <f aca="false">IF(A183="","",IF(SUMPRODUCT(--($A$5:$A$304=A183))&gt;1,"Conta repetida no de-para",IF(C183="","Sem conta gerencial",IF(ISNA(MATCH(C183,'Plano de contas'!$A$5:$A$154,0)),"Não existe no plano",IF(INDEX('Plano de contas'!$F$5:$F$154,MATCH(C183,'Plano de contas'!$A$5:$A$154,0))&lt;&gt;"Sim","Conta sintética","OK")))))</f>
        <v/>
      </c>
      <c r="H183" s="10" t="str">
        <f aca="false">IF(A183="","",SUMPRODUCT(--(Lançamentos!$B$5:$B$504=A183)))</f>
        <v/>
      </c>
    </row>
    <row r="184" customFormat="false" ht="15" hidden="false" customHeight="false" outlineLevel="0" collapsed="false">
      <c r="A184" s="8"/>
      <c r="B184" s="11"/>
      <c r="C184" s="8"/>
      <c r="D184" s="12" t="str">
        <f aca="false">IF(C184="","",IFERROR(INDEX('Plano de contas'!$B$5:$B$154,MATCH(C184,'Plano de contas'!$A$5:$A$154,0)),""))</f>
        <v/>
      </c>
      <c r="E184" s="12" t="str">
        <f aca="false">IF(C184="","",IFERROR(INDEX('Plano de contas'!$E$5:$E$154,MATCH(C184,'Plano de contas'!$A$5:$A$154,0))&amp;"",""))</f>
        <v/>
      </c>
      <c r="F184" s="12" t="str">
        <f aca="false">IF(C184="","",IFERROR(INDEX('Plano de contas'!$D$5:$D$154,MATCH(C184,'Plano de contas'!$A$5:$A$154,0))&amp;"",""))</f>
        <v/>
      </c>
      <c r="G184" s="12" t="str">
        <f aca="false">IF(A184="","",IF(SUMPRODUCT(--($A$5:$A$304=A184))&gt;1,"Conta repetida no de-para",IF(C184="","Sem conta gerencial",IF(ISNA(MATCH(C184,'Plano de contas'!$A$5:$A$154,0)),"Não existe no plano",IF(INDEX('Plano de contas'!$F$5:$F$154,MATCH(C184,'Plano de contas'!$A$5:$A$154,0))&lt;&gt;"Sim","Conta sintética","OK")))))</f>
        <v/>
      </c>
      <c r="H184" s="10" t="str">
        <f aca="false">IF(A184="","",SUMPRODUCT(--(Lançamentos!$B$5:$B$504=A184)))</f>
        <v/>
      </c>
    </row>
    <row r="185" customFormat="false" ht="15" hidden="false" customHeight="false" outlineLevel="0" collapsed="false">
      <c r="A185" s="8"/>
      <c r="B185" s="11"/>
      <c r="C185" s="8"/>
      <c r="D185" s="12" t="str">
        <f aca="false">IF(C185="","",IFERROR(INDEX('Plano de contas'!$B$5:$B$154,MATCH(C185,'Plano de contas'!$A$5:$A$154,0)),""))</f>
        <v/>
      </c>
      <c r="E185" s="12" t="str">
        <f aca="false">IF(C185="","",IFERROR(INDEX('Plano de contas'!$E$5:$E$154,MATCH(C185,'Plano de contas'!$A$5:$A$154,0))&amp;"",""))</f>
        <v/>
      </c>
      <c r="F185" s="12" t="str">
        <f aca="false">IF(C185="","",IFERROR(INDEX('Plano de contas'!$D$5:$D$154,MATCH(C185,'Plano de contas'!$A$5:$A$154,0))&amp;"",""))</f>
        <v/>
      </c>
      <c r="G185" s="12" t="str">
        <f aca="false">IF(A185="","",IF(SUMPRODUCT(--($A$5:$A$304=A185))&gt;1,"Conta repetida no de-para",IF(C185="","Sem conta gerencial",IF(ISNA(MATCH(C185,'Plano de contas'!$A$5:$A$154,0)),"Não existe no plano",IF(INDEX('Plano de contas'!$F$5:$F$154,MATCH(C185,'Plano de contas'!$A$5:$A$154,0))&lt;&gt;"Sim","Conta sintética","OK")))))</f>
        <v/>
      </c>
      <c r="H185" s="10" t="str">
        <f aca="false">IF(A185="","",SUMPRODUCT(--(Lançamentos!$B$5:$B$504=A185)))</f>
        <v/>
      </c>
    </row>
    <row r="186" customFormat="false" ht="15" hidden="false" customHeight="false" outlineLevel="0" collapsed="false">
      <c r="A186" s="8"/>
      <c r="B186" s="11"/>
      <c r="C186" s="8"/>
      <c r="D186" s="12" t="str">
        <f aca="false">IF(C186="","",IFERROR(INDEX('Plano de contas'!$B$5:$B$154,MATCH(C186,'Plano de contas'!$A$5:$A$154,0)),""))</f>
        <v/>
      </c>
      <c r="E186" s="12" t="str">
        <f aca="false">IF(C186="","",IFERROR(INDEX('Plano de contas'!$E$5:$E$154,MATCH(C186,'Plano de contas'!$A$5:$A$154,0))&amp;"",""))</f>
        <v/>
      </c>
      <c r="F186" s="12" t="str">
        <f aca="false">IF(C186="","",IFERROR(INDEX('Plano de contas'!$D$5:$D$154,MATCH(C186,'Plano de contas'!$A$5:$A$154,0))&amp;"",""))</f>
        <v/>
      </c>
      <c r="G186" s="12" t="str">
        <f aca="false">IF(A186="","",IF(SUMPRODUCT(--($A$5:$A$304=A186))&gt;1,"Conta repetida no de-para",IF(C186="","Sem conta gerencial",IF(ISNA(MATCH(C186,'Plano de contas'!$A$5:$A$154,0)),"Não existe no plano",IF(INDEX('Plano de contas'!$F$5:$F$154,MATCH(C186,'Plano de contas'!$A$5:$A$154,0))&lt;&gt;"Sim","Conta sintética","OK")))))</f>
        <v/>
      </c>
      <c r="H186" s="10" t="str">
        <f aca="false">IF(A186="","",SUMPRODUCT(--(Lançamentos!$B$5:$B$504=A186)))</f>
        <v/>
      </c>
    </row>
    <row r="187" customFormat="false" ht="15" hidden="false" customHeight="false" outlineLevel="0" collapsed="false">
      <c r="A187" s="8"/>
      <c r="B187" s="11"/>
      <c r="C187" s="8"/>
      <c r="D187" s="12" t="str">
        <f aca="false">IF(C187="","",IFERROR(INDEX('Plano de contas'!$B$5:$B$154,MATCH(C187,'Plano de contas'!$A$5:$A$154,0)),""))</f>
        <v/>
      </c>
      <c r="E187" s="12" t="str">
        <f aca="false">IF(C187="","",IFERROR(INDEX('Plano de contas'!$E$5:$E$154,MATCH(C187,'Plano de contas'!$A$5:$A$154,0))&amp;"",""))</f>
        <v/>
      </c>
      <c r="F187" s="12" t="str">
        <f aca="false">IF(C187="","",IFERROR(INDEX('Plano de contas'!$D$5:$D$154,MATCH(C187,'Plano de contas'!$A$5:$A$154,0))&amp;"",""))</f>
        <v/>
      </c>
      <c r="G187" s="12" t="str">
        <f aca="false">IF(A187="","",IF(SUMPRODUCT(--($A$5:$A$304=A187))&gt;1,"Conta repetida no de-para",IF(C187="","Sem conta gerencial",IF(ISNA(MATCH(C187,'Plano de contas'!$A$5:$A$154,0)),"Não existe no plano",IF(INDEX('Plano de contas'!$F$5:$F$154,MATCH(C187,'Plano de contas'!$A$5:$A$154,0))&lt;&gt;"Sim","Conta sintética","OK")))))</f>
        <v/>
      </c>
      <c r="H187" s="10" t="str">
        <f aca="false">IF(A187="","",SUMPRODUCT(--(Lançamentos!$B$5:$B$504=A187)))</f>
        <v/>
      </c>
    </row>
    <row r="188" customFormat="false" ht="15" hidden="false" customHeight="false" outlineLevel="0" collapsed="false">
      <c r="A188" s="8"/>
      <c r="B188" s="11"/>
      <c r="C188" s="8"/>
      <c r="D188" s="12" t="str">
        <f aca="false">IF(C188="","",IFERROR(INDEX('Plano de contas'!$B$5:$B$154,MATCH(C188,'Plano de contas'!$A$5:$A$154,0)),""))</f>
        <v/>
      </c>
      <c r="E188" s="12" t="str">
        <f aca="false">IF(C188="","",IFERROR(INDEX('Plano de contas'!$E$5:$E$154,MATCH(C188,'Plano de contas'!$A$5:$A$154,0))&amp;"",""))</f>
        <v/>
      </c>
      <c r="F188" s="12" t="str">
        <f aca="false">IF(C188="","",IFERROR(INDEX('Plano de contas'!$D$5:$D$154,MATCH(C188,'Plano de contas'!$A$5:$A$154,0))&amp;"",""))</f>
        <v/>
      </c>
      <c r="G188" s="12" t="str">
        <f aca="false">IF(A188="","",IF(SUMPRODUCT(--($A$5:$A$304=A188))&gt;1,"Conta repetida no de-para",IF(C188="","Sem conta gerencial",IF(ISNA(MATCH(C188,'Plano de contas'!$A$5:$A$154,0)),"Não existe no plano",IF(INDEX('Plano de contas'!$F$5:$F$154,MATCH(C188,'Plano de contas'!$A$5:$A$154,0))&lt;&gt;"Sim","Conta sintética","OK")))))</f>
        <v/>
      </c>
      <c r="H188" s="10" t="str">
        <f aca="false">IF(A188="","",SUMPRODUCT(--(Lançamentos!$B$5:$B$504=A188)))</f>
        <v/>
      </c>
    </row>
    <row r="189" customFormat="false" ht="15" hidden="false" customHeight="false" outlineLevel="0" collapsed="false">
      <c r="A189" s="8"/>
      <c r="B189" s="11"/>
      <c r="C189" s="8"/>
      <c r="D189" s="12" t="str">
        <f aca="false">IF(C189="","",IFERROR(INDEX('Plano de contas'!$B$5:$B$154,MATCH(C189,'Plano de contas'!$A$5:$A$154,0)),""))</f>
        <v/>
      </c>
      <c r="E189" s="12" t="str">
        <f aca="false">IF(C189="","",IFERROR(INDEX('Plano de contas'!$E$5:$E$154,MATCH(C189,'Plano de contas'!$A$5:$A$154,0))&amp;"",""))</f>
        <v/>
      </c>
      <c r="F189" s="12" t="str">
        <f aca="false">IF(C189="","",IFERROR(INDEX('Plano de contas'!$D$5:$D$154,MATCH(C189,'Plano de contas'!$A$5:$A$154,0))&amp;"",""))</f>
        <v/>
      </c>
      <c r="G189" s="12" t="str">
        <f aca="false">IF(A189="","",IF(SUMPRODUCT(--($A$5:$A$304=A189))&gt;1,"Conta repetida no de-para",IF(C189="","Sem conta gerencial",IF(ISNA(MATCH(C189,'Plano de contas'!$A$5:$A$154,0)),"Não existe no plano",IF(INDEX('Plano de contas'!$F$5:$F$154,MATCH(C189,'Plano de contas'!$A$5:$A$154,0))&lt;&gt;"Sim","Conta sintética","OK")))))</f>
        <v/>
      </c>
      <c r="H189" s="10" t="str">
        <f aca="false">IF(A189="","",SUMPRODUCT(--(Lançamentos!$B$5:$B$504=A189)))</f>
        <v/>
      </c>
    </row>
    <row r="190" customFormat="false" ht="15" hidden="false" customHeight="false" outlineLevel="0" collapsed="false">
      <c r="A190" s="8"/>
      <c r="B190" s="11"/>
      <c r="C190" s="8"/>
      <c r="D190" s="12" t="str">
        <f aca="false">IF(C190="","",IFERROR(INDEX('Plano de contas'!$B$5:$B$154,MATCH(C190,'Plano de contas'!$A$5:$A$154,0)),""))</f>
        <v/>
      </c>
      <c r="E190" s="12" t="str">
        <f aca="false">IF(C190="","",IFERROR(INDEX('Plano de contas'!$E$5:$E$154,MATCH(C190,'Plano de contas'!$A$5:$A$154,0))&amp;"",""))</f>
        <v/>
      </c>
      <c r="F190" s="12" t="str">
        <f aca="false">IF(C190="","",IFERROR(INDEX('Plano de contas'!$D$5:$D$154,MATCH(C190,'Plano de contas'!$A$5:$A$154,0))&amp;"",""))</f>
        <v/>
      </c>
      <c r="G190" s="12" t="str">
        <f aca="false">IF(A190="","",IF(SUMPRODUCT(--($A$5:$A$304=A190))&gt;1,"Conta repetida no de-para",IF(C190="","Sem conta gerencial",IF(ISNA(MATCH(C190,'Plano de contas'!$A$5:$A$154,0)),"Não existe no plano",IF(INDEX('Plano de contas'!$F$5:$F$154,MATCH(C190,'Plano de contas'!$A$5:$A$154,0))&lt;&gt;"Sim","Conta sintética","OK")))))</f>
        <v/>
      </c>
      <c r="H190" s="10" t="str">
        <f aca="false">IF(A190="","",SUMPRODUCT(--(Lançamentos!$B$5:$B$504=A190)))</f>
        <v/>
      </c>
    </row>
    <row r="191" customFormat="false" ht="15" hidden="false" customHeight="false" outlineLevel="0" collapsed="false">
      <c r="A191" s="8"/>
      <c r="B191" s="11"/>
      <c r="C191" s="8"/>
      <c r="D191" s="12" t="str">
        <f aca="false">IF(C191="","",IFERROR(INDEX('Plano de contas'!$B$5:$B$154,MATCH(C191,'Plano de contas'!$A$5:$A$154,0)),""))</f>
        <v/>
      </c>
      <c r="E191" s="12" t="str">
        <f aca="false">IF(C191="","",IFERROR(INDEX('Plano de contas'!$E$5:$E$154,MATCH(C191,'Plano de contas'!$A$5:$A$154,0))&amp;"",""))</f>
        <v/>
      </c>
      <c r="F191" s="12" t="str">
        <f aca="false">IF(C191="","",IFERROR(INDEX('Plano de contas'!$D$5:$D$154,MATCH(C191,'Plano de contas'!$A$5:$A$154,0))&amp;"",""))</f>
        <v/>
      </c>
      <c r="G191" s="12" t="str">
        <f aca="false">IF(A191="","",IF(SUMPRODUCT(--($A$5:$A$304=A191))&gt;1,"Conta repetida no de-para",IF(C191="","Sem conta gerencial",IF(ISNA(MATCH(C191,'Plano de contas'!$A$5:$A$154,0)),"Não existe no plano",IF(INDEX('Plano de contas'!$F$5:$F$154,MATCH(C191,'Plano de contas'!$A$5:$A$154,0))&lt;&gt;"Sim","Conta sintética","OK")))))</f>
        <v/>
      </c>
      <c r="H191" s="10" t="str">
        <f aca="false">IF(A191="","",SUMPRODUCT(--(Lançamentos!$B$5:$B$504=A191)))</f>
        <v/>
      </c>
    </row>
    <row r="192" customFormat="false" ht="15" hidden="false" customHeight="false" outlineLevel="0" collapsed="false">
      <c r="A192" s="8"/>
      <c r="B192" s="11"/>
      <c r="C192" s="8"/>
      <c r="D192" s="12" t="str">
        <f aca="false">IF(C192="","",IFERROR(INDEX('Plano de contas'!$B$5:$B$154,MATCH(C192,'Plano de contas'!$A$5:$A$154,0)),""))</f>
        <v/>
      </c>
      <c r="E192" s="12" t="str">
        <f aca="false">IF(C192="","",IFERROR(INDEX('Plano de contas'!$E$5:$E$154,MATCH(C192,'Plano de contas'!$A$5:$A$154,0))&amp;"",""))</f>
        <v/>
      </c>
      <c r="F192" s="12" t="str">
        <f aca="false">IF(C192="","",IFERROR(INDEX('Plano de contas'!$D$5:$D$154,MATCH(C192,'Plano de contas'!$A$5:$A$154,0))&amp;"",""))</f>
        <v/>
      </c>
      <c r="G192" s="12" t="str">
        <f aca="false">IF(A192="","",IF(SUMPRODUCT(--($A$5:$A$304=A192))&gt;1,"Conta repetida no de-para",IF(C192="","Sem conta gerencial",IF(ISNA(MATCH(C192,'Plano de contas'!$A$5:$A$154,0)),"Não existe no plano",IF(INDEX('Plano de contas'!$F$5:$F$154,MATCH(C192,'Plano de contas'!$A$5:$A$154,0))&lt;&gt;"Sim","Conta sintética","OK")))))</f>
        <v/>
      </c>
      <c r="H192" s="10" t="str">
        <f aca="false">IF(A192="","",SUMPRODUCT(--(Lançamentos!$B$5:$B$504=A192)))</f>
        <v/>
      </c>
    </row>
    <row r="193" customFormat="false" ht="15" hidden="false" customHeight="false" outlineLevel="0" collapsed="false">
      <c r="A193" s="8"/>
      <c r="B193" s="11"/>
      <c r="C193" s="8"/>
      <c r="D193" s="12" t="str">
        <f aca="false">IF(C193="","",IFERROR(INDEX('Plano de contas'!$B$5:$B$154,MATCH(C193,'Plano de contas'!$A$5:$A$154,0)),""))</f>
        <v/>
      </c>
      <c r="E193" s="12" t="str">
        <f aca="false">IF(C193="","",IFERROR(INDEX('Plano de contas'!$E$5:$E$154,MATCH(C193,'Plano de contas'!$A$5:$A$154,0))&amp;"",""))</f>
        <v/>
      </c>
      <c r="F193" s="12" t="str">
        <f aca="false">IF(C193="","",IFERROR(INDEX('Plano de contas'!$D$5:$D$154,MATCH(C193,'Plano de contas'!$A$5:$A$154,0))&amp;"",""))</f>
        <v/>
      </c>
      <c r="G193" s="12" t="str">
        <f aca="false">IF(A193="","",IF(SUMPRODUCT(--($A$5:$A$304=A193))&gt;1,"Conta repetida no de-para",IF(C193="","Sem conta gerencial",IF(ISNA(MATCH(C193,'Plano de contas'!$A$5:$A$154,0)),"Não existe no plano",IF(INDEX('Plano de contas'!$F$5:$F$154,MATCH(C193,'Plano de contas'!$A$5:$A$154,0))&lt;&gt;"Sim","Conta sintética","OK")))))</f>
        <v/>
      </c>
      <c r="H193" s="10" t="str">
        <f aca="false">IF(A193="","",SUMPRODUCT(--(Lançamentos!$B$5:$B$504=A193)))</f>
        <v/>
      </c>
    </row>
    <row r="194" customFormat="false" ht="15" hidden="false" customHeight="false" outlineLevel="0" collapsed="false">
      <c r="A194" s="8"/>
      <c r="B194" s="11"/>
      <c r="C194" s="8"/>
      <c r="D194" s="12" t="str">
        <f aca="false">IF(C194="","",IFERROR(INDEX('Plano de contas'!$B$5:$B$154,MATCH(C194,'Plano de contas'!$A$5:$A$154,0)),""))</f>
        <v/>
      </c>
      <c r="E194" s="12" t="str">
        <f aca="false">IF(C194="","",IFERROR(INDEX('Plano de contas'!$E$5:$E$154,MATCH(C194,'Plano de contas'!$A$5:$A$154,0))&amp;"",""))</f>
        <v/>
      </c>
      <c r="F194" s="12" t="str">
        <f aca="false">IF(C194="","",IFERROR(INDEX('Plano de contas'!$D$5:$D$154,MATCH(C194,'Plano de contas'!$A$5:$A$154,0))&amp;"",""))</f>
        <v/>
      </c>
      <c r="G194" s="12" t="str">
        <f aca="false">IF(A194="","",IF(SUMPRODUCT(--($A$5:$A$304=A194))&gt;1,"Conta repetida no de-para",IF(C194="","Sem conta gerencial",IF(ISNA(MATCH(C194,'Plano de contas'!$A$5:$A$154,0)),"Não existe no plano",IF(INDEX('Plano de contas'!$F$5:$F$154,MATCH(C194,'Plano de contas'!$A$5:$A$154,0))&lt;&gt;"Sim","Conta sintética","OK")))))</f>
        <v/>
      </c>
      <c r="H194" s="10" t="str">
        <f aca="false">IF(A194="","",SUMPRODUCT(--(Lançamentos!$B$5:$B$504=A194)))</f>
        <v/>
      </c>
    </row>
    <row r="195" customFormat="false" ht="15" hidden="false" customHeight="false" outlineLevel="0" collapsed="false">
      <c r="A195" s="8"/>
      <c r="B195" s="11"/>
      <c r="C195" s="8"/>
      <c r="D195" s="12" t="str">
        <f aca="false">IF(C195="","",IFERROR(INDEX('Plano de contas'!$B$5:$B$154,MATCH(C195,'Plano de contas'!$A$5:$A$154,0)),""))</f>
        <v/>
      </c>
      <c r="E195" s="12" t="str">
        <f aca="false">IF(C195="","",IFERROR(INDEX('Plano de contas'!$E$5:$E$154,MATCH(C195,'Plano de contas'!$A$5:$A$154,0))&amp;"",""))</f>
        <v/>
      </c>
      <c r="F195" s="12" t="str">
        <f aca="false">IF(C195="","",IFERROR(INDEX('Plano de contas'!$D$5:$D$154,MATCH(C195,'Plano de contas'!$A$5:$A$154,0))&amp;"",""))</f>
        <v/>
      </c>
      <c r="G195" s="12" t="str">
        <f aca="false">IF(A195="","",IF(SUMPRODUCT(--($A$5:$A$304=A195))&gt;1,"Conta repetida no de-para",IF(C195="","Sem conta gerencial",IF(ISNA(MATCH(C195,'Plano de contas'!$A$5:$A$154,0)),"Não existe no plano",IF(INDEX('Plano de contas'!$F$5:$F$154,MATCH(C195,'Plano de contas'!$A$5:$A$154,0))&lt;&gt;"Sim","Conta sintética","OK")))))</f>
        <v/>
      </c>
      <c r="H195" s="10" t="str">
        <f aca="false">IF(A195="","",SUMPRODUCT(--(Lançamentos!$B$5:$B$504=A195)))</f>
        <v/>
      </c>
    </row>
    <row r="196" customFormat="false" ht="15" hidden="false" customHeight="false" outlineLevel="0" collapsed="false">
      <c r="A196" s="8"/>
      <c r="B196" s="11"/>
      <c r="C196" s="8"/>
      <c r="D196" s="12" t="str">
        <f aca="false">IF(C196="","",IFERROR(INDEX('Plano de contas'!$B$5:$B$154,MATCH(C196,'Plano de contas'!$A$5:$A$154,0)),""))</f>
        <v/>
      </c>
      <c r="E196" s="12" t="str">
        <f aca="false">IF(C196="","",IFERROR(INDEX('Plano de contas'!$E$5:$E$154,MATCH(C196,'Plano de contas'!$A$5:$A$154,0))&amp;"",""))</f>
        <v/>
      </c>
      <c r="F196" s="12" t="str">
        <f aca="false">IF(C196="","",IFERROR(INDEX('Plano de contas'!$D$5:$D$154,MATCH(C196,'Plano de contas'!$A$5:$A$154,0))&amp;"",""))</f>
        <v/>
      </c>
      <c r="G196" s="12" t="str">
        <f aca="false">IF(A196="","",IF(SUMPRODUCT(--($A$5:$A$304=A196))&gt;1,"Conta repetida no de-para",IF(C196="","Sem conta gerencial",IF(ISNA(MATCH(C196,'Plano de contas'!$A$5:$A$154,0)),"Não existe no plano",IF(INDEX('Plano de contas'!$F$5:$F$154,MATCH(C196,'Plano de contas'!$A$5:$A$154,0))&lt;&gt;"Sim","Conta sintética","OK")))))</f>
        <v/>
      </c>
      <c r="H196" s="10" t="str">
        <f aca="false">IF(A196="","",SUMPRODUCT(--(Lançamentos!$B$5:$B$504=A196)))</f>
        <v/>
      </c>
    </row>
    <row r="197" customFormat="false" ht="15" hidden="false" customHeight="false" outlineLevel="0" collapsed="false">
      <c r="A197" s="8"/>
      <c r="B197" s="11"/>
      <c r="C197" s="8"/>
      <c r="D197" s="12" t="str">
        <f aca="false">IF(C197="","",IFERROR(INDEX('Plano de contas'!$B$5:$B$154,MATCH(C197,'Plano de contas'!$A$5:$A$154,0)),""))</f>
        <v/>
      </c>
      <c r="E197" s="12" t="str">
        <f aca="false">IF(C197="","",IFERROR(INDEX('Plano de contas'!$E$5:$E$154,MATCH(C197,'Plano de contas'!$A$5:$A$154,0))&amp;"",""))</f>
        <v/>
      </c>
      <c r="F197" s="12" t="str">
        <f aca="false">IF(C197="","",IFERROR(INDEX('Plano de contas'!$D$5:$D$154,MATCH(C197,'Plano de contas'!$A$5:$A$154,0))&amp;"",""))</f>
        <v/>
      </c>
      <c r="G197" s="12" t="str">
        <f aca="false">IF(A197="","",IF(SUMPRODUCT(--($A$5:$A$304=A197))&gt;1,"Conta repetida no de-para",IF(C197="","Sem conta gerencial",IF(ISNA(MATCH(C197,'Plano de contas'!$A$5:$A$154,0)),"Não existe no plano",IF(INDEX('Plano de contas'!$F$5:$F$154,MATCH(C197,'Plano de contas'!$A$5:$A$154,0))&lt;&gt;"Sim","Conta sintética","OK")))))</f>
        <v/>
      </c>
      <c r="H197" s="10" t="str">
        <f aca="false">IF(A197="","",SUMPRODUCT(--(Lançamentos!$B$5:$B$504=A197)))</f>
        <v/>
      </c>
    </row>
    <row r="198" customFormat="false" ht="15" hidden="false" customHeight="false" outlineLevel="0" collapsed="false">
      <c r="A198" s="8"/>
      <c r="B198" s="11"/>
      <c r="C198" s="8"/>
      <c r="D198" s="12" t="str">
        <f aca="false">IF(C198="","",IFERROR(INDEX('Plano de contas'!$B$5:$B$154,MATCH(C198,'Plano de contas'!$A$5:$A$154,0)),""))</f>
        <v/>
      </c>
      <c r="E198" s="12" t="str">
        <f aca="false">IF(C198="","",IFERROR(INDEX('Plano de contas'!$E$5:$E$154,MATCH(C198,'Plano de contas'!$A$5:$A$154,0))&amp;"",""))</f>
        <v/>
      </c>
      <c r="F198" s="12" t="str">
        <f aca="false">IF(C198="","",IFERROR(INDEX('Plano de contas'!$D$5:$D$154,MATCH(C198,'Plano de contas'!$A$5:$A$154,0))&amp;"",""))</f>
        <v/>
      </c>
      <c r="G198" s="12" t="str">
        <f aca="false">IF(A198="","",IF(SUMPRODUCT(--($A$5:$A$304=A198))&gt;1,"Conta repetida no de-para",IF(C198="","Sem conta gerencial",IF(ISNA(MATCH(C198,'Plano de contas'!$A$5:$A$154,0)),"Não existe no plano",IF(INDEX('Plano de contas'!$F$5:$F$154,MATCH(C198,'Plano de contas'!$A$5:$A$154,0))&lt;&gt;"Sim","Conta sintética","OK")))))</f>
        <v/>
      </c>
      <c r="H198" s="10" t="str">
        <f aca="false">IF(A198="","",SUMPRODUCT(--(Lançamentos!$B$5:$B$504=A198)))</f>
        <v/>
      </c>
    </row>
    <row r="199" customFormat="false" ht="15" hidden="false" customHeight="false" outlineLevel="0" collapsed="false">
      <c r="A199" s="8"/>
      <c r="B199" s="11"/>
      <c r="C199" s="8"/>
      <c r="D199" s="12" t="str">
        <f aca="false">IF(C199="","",IFERROR(INDEX('Plano de contas'!$B$5:$B$154,MATCH(C199,'Plano de contas'!$A$5:$A$154,0)),""))</f>
        <v/>
      </c>
      <c r="E199" s="12" t="str">
        <f aca="false">IF(C199="","",IFERROR(INDEX('Plano de contas'!$E$5:$E$154,MATCH(C199,'Plano de contas'!$A$5:$A$154,0))&amp;"",""))</f>
        <v/>
      </c>
      <c r="F199" s="12" t="str">
        <f aca="false">IF(C199="","",IFERROR(INDEX('Plano de contas'!$D$5:$D$154,MATCH(C199,'Plano de contas'!$A$5:$A$154,0))&amp;"",""))</f>
        <v/>
      </c>
      <c r="G199" s="12" t="str">
        <f aca="false">IF(A199="","",IF(SUMPRODUCT(--($A$5:$A$304=A199))&gt;1,"Conta repetida no de-para",IF(C199="","Sem conta gerencial",IF(ISNA(MATCH(C199,'Plano de contas'!$A$5:$A$154,0)),"Não existe no plano",IF(INDEX('Plano de contas'!$F$5:$F$154,MATCH(C199,'Plano de contas'!$A$5:$A$154,0))&lt;&gt;"Sim","Conta sintética","OK")))))</f>
        <v/>
      </c>
      <c r="H199" s="10" t="str">
        <f aca="false">IF(A199="","",SUMPRODUCT(--(Lançamentos!$B$5:$B$504=A199)))</f>
        <v/>
      </c>
    </row>
    <row r="200" customFormat="false" ht="15" hidden="false" customHeight="false" outlineLevel="0" collapsed="false">
      <c r="A200" s="8"/>
      <c r="B200" s="11"/>
      <c r="C200" s="8"/>
      <c r="D200" s="12" t="str">
        <f aca="false">IF(C200="","",IFERROR(INDEX('Plano de contas'!$B$5:$B$154,MATCH(C200,'Plano de contas'!$A$5:$A$154,0)),""))</f>
        <v/>
      </c>
      <c r="E200" s="12" t="str">
        <f aca="false">IF(C200="","",IFERROR(INDEX('Plano de contas'!$E$5:$E$154,MATCH(C200,'Plano de contas'!$A$5:$A$154,0))&amp;"",""))</f>
        <v/>
      </c>
      <c r="F200" s="12" t="str">
        <f aca="false">IF(C200="","",IFERROR(INDEX('Plano de contas'!$D$5:$D$154,MATCH(C200,'Plano de contas'!$A$5:$A$154,0))&amp;"",""))</f>
        <v/>
      </c>
      <c r="G200" s="12" t="str">
        <f aca="false">IF(A200="","",IF(SUMPRODUCT(--($A$5:$A$304=A200))&gt;1,"Conta repetida no de-para",IF(C200="","Sem conta gerencial",IF(ISNA(MATCH(C200,'Plano de contas'!$A$5:$A$154,0)),"Não existe no plano",IF(INDEX('Plano de contas'!$F$5:$F$154,MATCH(C200,'Plano de contas'!$A$5:$A$154,0))&lt;&gt;"Sim","Conta sintética","OK")))))</f>
        <v/>
      </c>
      <c r="H200" s="10" t="str">
        <f aca="false">IF(A200="","",SUMPRODUCT(--(Lançamentos!$B$5:$B$504=A200)))</f>
        <v/>
      </c>
    </row>
    <row r="201" customFormat="false" ht="15" hidden="false" customHeight="false" outlineLevel="0" collapsed="false">
      <c r="A201" s="8"/>
      <c r="B201" s="11"/>
      <c r="C201" s="8"/>
      <c r="D201" s="12" t="str">
        <f aca="false">IF(C201="","",IFERROR(INDEX('Plano de contas'!$B$5:$B$154,MATCH(C201,'Plano de contas'!$A$5:$A$154,0)),""))</f>
        <v/>
      </c>
      <c r="E201" s="12" t="str">
        <f aca="false">IF(C201="","",IFERROR(INDEX('Plano de contas'!$E$5:$E$154,MATCH(C201,'Plano de contas'!$A$5:$A$154,0))&amp;"",""))</f>
        <v/>
      </c>
      <c r="F201" s="12" t="str">
        <f aca="false">IF(C201="","",IFERROR(INDEX('Plano de contas'!$D$5:$D$154,MATCH(C201,'Plano de contas'!$A$5:$A$154,0))&amp;"",""))</f>
        <v/>
      </c>
      <c r="G201" s="12" t="str">
        <f aca="false">IF(A201="","",IF(SUMPRODUCT(--($A$5:$A$304=A201))&gt;1,"Conta repetida no de-para",IF(C201="","Sem conta gerencial",IF(ISNA(MATCH(C201,'Plano de contas'!$A$5:$A$154,0)),"Não existe no plano",IF(INDEX('Plano de contas'!$F$5:$F$154,MATCH(C201,'Plano de contas'!$A$5:$A$154,0))&lt;&gt;"Sim","Conta sintética","OK")))))</f>
        <v/>
      </c>
      <c r="H201" s="10" t="str">
        <f aca="false">IF(A201="","",SUMPRODUCT(--(Lançamentos!$B$5:$B$504=A201)))</f>
        <v/>
      </c>
    </row>
    <row r="202" customFormat="false" ht="15" hidden="false" customHeight="false" outlineLevel="0" collapsed="false">
      <c r="A202" s="8"/>
      <c r="B202" s="11"/>
      <c r="C202" s="8"/>
      <c r="D202" s="12" t="str">
        <f aca="false">IF(C202="","",IFERROR(INDEX('Plano de contas'!$B$5:$B$154,MATCH(C202,'Plano de contas'!$A$5:$A$154,0)),""))</f>
        <v/>
      </c>
      <c r="E202" s="12" t="str">
        <f aca="false">IF(C202="","",IFERROR(INDEX('Plano de contas'!$E$5:$E$154,MATCH(C202,'Plano de contas'!$A$5:$A$154,0))&amp;"",""))</f>
        <v/>
      </c>
      <c r="F202" s="12" t="str">
        <f aca="false">IF(C202="","",IFERROR(INDEX('Plano de contas'!$D$5:$D$154,MATCH(C202,'Plano de contas'!$A$5:$A$154,0))&amp;"",""))</f>
        <v/>
      </c>
      <c r="G202" s="12" t="str">
        <f aca="false">IF(A202="","",IF(SUMPRODUCT(--($A$5:$A$304=A202))&gt;1,"Conta repetida no de-para",IF(C202="","Sem conta gerencial",IF(ISNA(MATCH(C202,'Plano de contas'!$A$5:$A$154,0)),"Não existe no plano",IF(INDEX('Plano de contas'!$F$5:$F$154,MATCH(C202,'Plano de contas'!$A$5:$A$154,0))&lt;&gt;"Sim","Conta sintética","OK")))))</f>
        <v/>
      </c>
      <c r="H202" s="10" t="str">
        <f aca="false">IF(A202="","",SUMPRODUCT(--(Lançamentos!$B$5:$B$504=A202)))</f>
        <v/>
      </c>
    </row>
    <row r="203" customFormat="false" ht="15" hidden="false" customHeight="false" outlineLevel="0" collapsed="false">
      <c r="A203" s="8"/>
      <c r="B203" s="11"/>
      <c r="C203" s="8"/>
      <c r="D203" s="12" t="str">
        <f aca="false">IF(C203="","",IFERROR(INDEX('Plano de contas'!$B$5:$B$154,MATCH(C203,'Plano de contas'!$A$5:$A$154,0)),""))</f>
        <v/>
      </c>
      <c r="E203" s="12" t="str">
        <f aca="false">IF(C203="","",IFERROR(INDEX('Plano de contas'!$E$5:$E$154,MATCH(C203,'Plano de contas'!$A$5:$A$154,0))&amp;"",""))</f>
        <v/>
      </c>
      <c r="F203" s="12" t="str">
        <f aca="false">IF(C203="","",IFERROR(INDEX('Plano de contas'!$D$5:$D$154,MATCH(C203,'Plano de contas'!$A$5:$A$154,0))&amp;"",""))</f>
        <v/>
      </c>
      <c r="G203" s="12" t="str">
        <f aca="false">IF(A203="","",IF(SUMPRODUCT(--($A$5:$A$304=A203))&gt;1,"Conta repetida no de-para",IF(C203="","Sem conta gerencial",IF(ISNA(MATCH(C203,'Plano de contas'!$A$5:$A$154,0)),"Não existe no plano",IF(INDEX('Plano de contas'!$F$5:$F$154,MATCH(C203,'Plano de contas'!$A$5:$A$154,0))&lt;&gt;"Sim","Conta sintética","OK")))))</f>
        <v/>
      </c>
      <c r="H203" s="10" t="str">
        <f aca="false">IF(A203="","",SUMPRODUCT(--(Lançamentos!$B$5:$B$504=A203)))</f>
        <v/>
      </c>
    </row>
    <row r="204" customFormat="false" ht="15" hidden="false" customHeight="false" outlineLevel="0" collapsed="false">
      <c r="A204" s="8"/>
      <c r="B204" s="11"/>
      <c r="C204" s="8"/>
      <c r="D204" s="12" t="str">
        <f aca="false">IF(C204="","",IFERROR(INDEX('Plano de contas'!$B$5:$B$154,MATCH(C204,'Plano de contas'!$A$5:$A$154,0)),""))</f>
        <v/>
      </c>
      <c r="E204" s="12" t="str">
        <f aca="false">IF(C204="","",IFERROR(INDEX('Plano de contas'!$E$5:$E$154,MATCH(C204,'Plano de contas'!$A$5:$A$154,0))&amp;"",""))</f>
        <v/>
      </c>
      <c r="F204" s="12" t="str">
        <f aca="false">IF(C204="","",IFERROR(INDEX('Plano de contas'!$D$5:$D$154,MATCH(C204,'Plano de contas'!$A$5:$A$154,0))&amp;"",""))</f>
        <v/>
      </c>
      <c r="G204" s="12" t="str">
        <f aca="false">IF(A204="","",IF(SUMPRODUCT(--($A$5:$A$304=A204))&gt;1,"Conta repetida no de-para",IF(C204="","Sem conta gerencial",IF(ISNA(MATCH(C204,'Plano de contas'!$A$5:$A$154,0)),"Não existe no plano",IF(INDEX('Plano de contas'!$F$5:$F$154,MATCH(C204,'Plano de contas'!$A$5:$A$154,0))&lt;&gt;"Sim","Conta sintética","OK")))))</f>
        <v/>
      </c>
      <c r="H204" s="10" t="str">
        <f aca="false">IF(A204="","",SUMPRODUCT(--(Lançamentos!$B$5:$B$504=A204)))</f>
        <v/>
      </c>
    </row>
    <row r="205" customFormat="false" ht="15" hidden="false" customHeight="false" outlineLevel="0" collapsed="false">
      <c r="A205" s="8"/>
      <c r="B205" s="11"/>
      <c r="C205" s="8"/>
      <c r="D205" s="12" t="str">
        <f aca="false">IF(C205="","",IFERROR(INDEX('Plano de contas'!$B$5:$B$154,MATCH(C205,'Plano de contas'!$A$5:$A$154,0)),""))</f>
        <v/>
      </c>
      <c r="E205" s="12" t="str">
        <f aca="false">IF(C205="","",IFERROR(INDEX('Plano de contas'!$E$5:$E$154,MATCH(C205,'Plano de contas'!$A$5:$A$154,0))&amp;"",""))</f>
        <v/>
      </c>
      <c r="F205" s="12" t="str">
        <f aca="false">IF(C205="","",IFERROR(INDEX('Plano de contas'!$D$5:$D$154,MATCH(C205,'Plano de contas'!$A$5:$A$154,0))&amp;"",""))</f>
        <v/>
      </c>
      <c r="G205" s="12" t="str">
        <f aca="false">IF(A205="","",IF(SUMPRODUCT(--($A$5:$A$304=A205))&gt;1,"Conta repetida no de-para",IF(C205="","Sem conta gerencial",IF(ISNA(MATCH(C205,'Plano de contas'!$A$5:$A$154,0)),"Não existe no plano",IF(INDEX('Plano de contas'!$F$5:$F$154,MATCH(C205,'Plano de contas'!$A$5:$A$154,0))&lt;&gt;"Sim","Conta sintética","OK")))))</f>
        <v/>
      </c>
      <c r="H205" s="10" t="str">
        <f aca="false">IF(A205="","",SUMPRODUCT(--(Lançamentos!$B$5:$B$504=A205)))</f>
        <v/>
      </c>
    </row>
    <row r="206" customFormat="false" ht="15" hidden="false" customHeight="false" outlineLevel="0" collapsed="false">
      <c r="A206" s="8"/>
      <c r="B206" s="11"/>
      <c r="C206" s="8"/>
      <c r="D206" s="12" t="str">
        <f aca="false">IF(C206="","",IFERROR(INDEX('Plano de contas'!$B$5:$B$154,MATCH(C206,'Plano de contas'!$A$5:$A$154,0)),""))</f>
        <v/>
      </c>
      <c r="E206" s="12" t="str">
        <f aca="false">IF(C206="","",IFERROR(INDEX('Plano de contas'!$E$5:$E$154,MATCH(C206,'Plano de contas'!$A$5:$A$154,0))&amp;"",""))</f>
        <v/>
      </c>
      <c r="F206" s="12" t="str">
        <f aca="false">IF(C206="","",IFERROR(INDEX('Plano de contas'!$D$5:$D$154,MATCH(C206,'Plano de contas'!$A$5:$A$154,0))&amp;"",""))</f>
        <v/>
      </c>
      <c r="G206" s="12" t="str">
        <f aca="false">IF(A206="","",IF(SUMPRODUCT(--($A$5:$A$304=A206))&gt;1,"Conta repetida no de-para",IF(C206="","Sem conta gerencial",IF(ISNA(MATCH(C206,'Plano de contas'!$A$5:$A$154,0)),"Não existe no plano",IF(INDEX('Plano de contas'!$F$5:$F$154,MATCH(C206,'Plano de contas'!$A$5:$A$154,0))&lt;&gt;"Sim","Conta sintética","OK")))))</f>
        <v/>
      </c>
      <c r="H206" s="10" t="str">
        <f aca="false">IF(A206="","",SUMPRODUCT(--(Lançamentos!$B$5:$B$504=A206)))</f>
        <v/>
      </c>
    </row>
    <row r="207" customFormat="false" ht="15" hidden="false" customHeight="false" outlineLevel="0" collapsed="false">
      <c r="A207" s="8"/>
      <c r="B207" s="11"/>
      <c r="C207" s="8"/>
      <c r="D207" s="12" t="str">
        <f aca="false">IF(C207="","",IFERROR(INDEX('Plano de contas'!$B$5:$B$154,MATCH(C207,'Plano de contas'!$A$5:$A$154,0)),""))</f>
        <v/>
      </c>
      <c r="E207" s="12" t="str">
        <f aca="false">IF(C207="","",IFERROR(INDEX('Plano de contas'!$E$5:$E$154,MATCH(C207,'Plano de contas'!$A$5:$A$154,0))&amp;"",""))</f>
        <v/>
      </c>
      <c r="F207" s="12" t="str">
        <f aca="false">IF(C207="","",IFERROR(INDEX('Plano de contas'!$D$5:$D$154,MATCH(C207,'Plano de contas'!$A$5:$A$154,0))&amp;"",""))</f>
        <v/>
      </c>
      <c r="G207" s="12" t="str">
        <f aca="false">IF(A207="","",IF(SUMPRODUCT(--($A$5:$A$304=A207))&gt;1,"Conta repetida no de-para",IF(C207="","Sem conta gerencial",IF(ISNA(MATCH(C207,'Plano de contas'!$A$5:$A$154,0)),"Não existe no plano",IF(INDEX('Plano de contas'!$F$5:$F$154,MATCH(C207,'Plano de contas'!$A$5:$A$154,0))&lt;&gt;"Sim","Conta sintética","OK")))))</f>
        <v/>
      </c>
      <c r="H207" s="10" t="str">
        <f aca="false">IF(A207="","",SUMPRODUCT(--(Lançamentos!$B$5:$B$504=A207)))</f>
        <v/>
      </c>
    </row>
    <row r="208" customFormat="false" ht="15" hidden="false" customHeight="false" outlineLevel="0" collapsed="false">
      <c r="A208" s="8"/>
      <c r="B208" s="11"/>
      <c r="C208" s="8"/>
      <c r="D208" s="12" t="str">
        <f aca="false">IF(C208="","",IFERROR(INDEX('Plano de contas'!$B$5:$B$154,MATCH(C208,'Plano de contas'!$A$5:$A$154,0)),""))</f>
        <v/>
      </c>
      <c r="E208" s="12" t="str">
        <f aca="false">IF(C208="","",IFERROR(INDEX('Plano de contas'!$E$5:$E$154,MATCH(C208,'Plano de contas'!$A$5:$A$154,0))&amp;"",""))</f>
        <v/>
      </c>
      <c r="F208" s="12" t="str">
        <f aca="false">IF(C208="","",IFERROR(INDEX('Plano de contas'!$D$5:$D$154,MATCH(C208,'Plano de contas'!$A$5:$A$154,0))&amp;"",""))</f>
        <v/>
      </c>
      <c r="G208" s="12" t="str">
        <f aca="false">IF(A208="","",IF(SUMPRODUCT(--($A$5:$A$304=A208))&gt;1,"Conta repetida no de-para",IF(C208="","Sem conta gerencial",IF(ISNA(MATCH(C208,'Plano de contas'!$A$5:$A$154,0)),"Não existe no plano",IF(INDEX('Plano de contas'!$F$5:$F$154,MATCH(C208,'Plano de contas'!$A$5:$A$154,0))&lt;&gt;"Sim","Conta sintética","OK")))))</f>
        <v/>
      </c>
      <c r="H208" s="10" t="str">
        <f aca="false">IF(A208="","",SUMPRODUCT(--(Lançamentos!$B$5:$B$504=A208)))</f>
        <v/>
      </c>
    </row>
    <row r="209" customFormat="false" ht="15" hidden="false" customHeight="false" outlineLevel="0" collapsed="false">
      <c r="A209" s="8"/>
      <c r="B209" s="11"/>
      <c r="C209" s="8"/>
      <c r="D209" s="12" t="str">
        <f aca="false">IF(C209="","",IFERROR(INDEX('Plano de contas'!$B$5:$B$154,MATCH(C209,'Plano de contas'!$A$5:$A$154,0)),""))</f>
        <v/>
      </c>
      <c r="E209" s="12" t="str">
        <f aca="false">IF(C209="","",IFERROR(INDEX('Plano de contas'!$E$5:$E$154,MATCH(C209,'Plano de contas'!$A$5:$A$154,0))&amp;"",""))</f>
        <v/>
      </c>
      <c r="F209" s="12" t="str">
        <f aca="false">IF(C209="","",IFERROR(INDEX('Plano de contas'!$D$5:$D$154,MATCH(C209,'Plano de contas'!$A$5:$A$154,0))&amp;"",""))</f>
        <v/>
      </c>
      <c r="G209" s="12" t="str">
        <f aca="false">IF(A209="","",IF(SUMPRODUCT(--($A$5:$A$304=A209))&gt;1,"Conta repetida no de-para",IF(C209="","Sem conta gerencial",IF(ISNA(MATCH(C209,'Plano de contas'!$A$5:$A$154,0)),"Não existe no plano",IF(INDEX('Plano de contas'!$F$5:$F$154,MATCH(C209,'Plano de contas'!$A$5:$A$154,0))&lt;&gt;"Sim","Conta sintética","OK")))))</f>
        <v/>
      </c>
      <c r="H209" s="10" t="str">
        <f aca="false">IF(A209="","",SUMPRODUCT(--(Lançamentos!$B$5:$B$504=A209)))</f>
        <v/>
      </c>
    </row>
    <row r="210" customFormat="false" ht="15" hidden="false" customHeight="false" outlineLevel="0" collapsed="false">
      <c r="A210" s="8"/>
      <c r="B210" s="11"/>
      <c r="C210" s="8"/>
      <c r="D210" s="12" t="str">
        <f aca="false">IF(C210="","",IFERROR(INDEX('Plano de contas'!$B$5:$B$154,MATCH(C210,'Plano de contas'!$A$5:$A$154,0)),""))</f>
        <v/>
      </c>
      <c r="E210" s="12" t="str">
        <f aca="false">IF(C210="","",IFERROR(INDEX('Plano de contas'!$E$5:$E$154,MATCH(C210,'Plano de contas'!$A$5:$A$154,0))&amp;"",""))</f>
        <v/>
      </c>
      <c r="F210" s="12" t="str">
        <f aca="false">IF(C210="","",IFERROR(INDEX('Plano de contas'!$D$5:$D$154,MATCH(C210,'Plano de contas'!$A$5:$A$154,0))&amp;"",""))</f>
        <v/>
      </c>
      <c r="G210" s="12" t="str">
        <f aca="false">IF(A210="","",IF(SUMPRODUCT(--($A$5:$A$304=A210))&gt;1,"Conta repetida no de-para",IF(C210="","Sem conta gerencial",IF(ISNA(MATCH(C210,'Plano de contas'!$A$5:$A$154,0)),"Não existe no plano",IF(INDEX('Plano de contas'!$F$5:$F$154,MATCH(C210,'Plano de contas'!$A$5:$A$154,0))&lt;&gt;"Sim","Conta sintética","OK")))))</f>
        <v/>
      </c>
      <c r="H210" s="10" t="str">
        <f aca="false">IF(A210="","",SUMPRODUCT(--(Lançamentos!$B$5:$B$504=A210)))</f>
        <v/>
      </c>
    </row>
    <row r="211" customFormat="false" ht="15" hidden="false" customHeight="false" outlineLevel="0" collapsed="false">
      <c r="A211" s="8"/>
      <c r="B211" s="11"/>
      <c r="C211" s="8"/>
      <c r="D211" s="12" t="str">
        <f aca="false">IF(C211="","",IFERROR(INDEX('Plano de contas'!$B$5:$B$154,MATCH(C211,'Plano de contas'!$A$5:$A$154,0)),""))</f>
        <v/>
      </c>
      <c r="E211" s="12" t="str">
        <f aca="false">IF(C211="","",IFERROR(INDEX('Plano de contas'!$E$5:$E$154,MATCH(C211,'Plano de contas'!$A$5:$A$154,0))&amp;"",""))</f>
        <v/>
      </c>
      <c r="F211" s="12" t="str">
        <f aca="false">IF(C211="","",IFERROR(INDEX('Plano de contas'!$D$5:$D$154,MATCH(C211,'Plano de contas'!$A$5:$A$154,0))&amp;"",""))</f>
        <v/>
      </c>
      <c r="G211" s="12" t="str">
        <f aca="false">IF(A211="","",IF(SUMPRODUCT(--($A$5:$A$304=A211))&gt;1,"Conta repetida no de-para",IF(C211="","Sem conta gerencial",IF(ISNA(MATCH(C211,'Plano de contas'!$A$5:$A$154,0)),"Não existe no plano",IF(INDEX('Plano de contas'!$F$5:$F$154,MATCH(C211,'Plano de contas'!$A$5:$A$154,0))&lt;&gt;"Sim","Conta sintética","OK")))))</f>
        <v/>
      </c>
      <c r="H211" s="10" t="str">
        <f aca="false">IF(A211="","",SUMPRODUCT(--(Lançamentos!$B$5:$B$504=A211)))</f>
        <v/>
      </c>
    </row>
    <row r="212" customFormat="false" ht="15" hidden="false" customHeight="false" outlineLevel="0" collapsed="false">
      <c r="A212" s="8"/>
      <c r="B212" s="11"/>
      <c r="C212" s="8"/>
      <c r="D212" s="12" t="str">
        <f aca="false">IF(C212="","",IFERROR(INDEX('Plano de contas'!$B$5:$B$154,MATCH(C212,'Plano de contas'!$A$5:$A$154,0)),""))</f>
        <v/>
      </c>
      <c r="E212" s="12" t="str">
        <f aca="false">IF(C212="","",IFERROR(INDEX('Plano de contas'!$E$5:$E$154,MATCH(C212,'Plano de contas'!$A$5:$A$154,0))&amp;"",""))</f>
        <v/>
      </c>
      <c r="F212" s="12" t="str">
        <f aca="false">IF(C212="","",IFERROR(INDEX('Plano de contas'!$D$5:$D$154,MATCH(C212,'Plano de contas'!$A$5:$A$154,0))&amp;"",""))</f>
        <v/>
      </c>
      <c r="G212" s="12" t="str">
        <f aca="false">IF(A212="","",IF(SUMPRODUCT(--($A$5:$A$304=A212))&gt;1,"Conta repetida no de-para",IF(C212="","Sem conta gerencial",IF(ISNA(MATCH(C212,'Plano de contas'!$A$5:$A$154,0)),"Não existe no plano",IF(INDEX('Plano de contas'!$F$5:$F$154,MATCH(C212,'Plano de contas'!$A$5:$A$154,0))&lt;&gt;"Sim","Conta sintética","OK")))))</f>
        <v/>
      </c>
      <c r="H212" s="10" t="str">
        <f aca="false">IF(A212="","",SUMPRODUCT(--(Lançamentos!$B$5:$B$504=A212)))</f>
        <v/>
      </c>
    </row>
    <row r="213" customFormat="false" ht="15" hidden="false" customHeight="false" outlineLevel="0" collapsed="false">
      <c r="A213" s="8"/>
      <c r="B213" s="11"/>
      <c r="C213" s="8"/>
      <c r="D213" s="12" t="str">
        <f aca="false">IF(C213="","",IFERROR(INDEX('Plano de contas'!$B$5:$B$154,MATCH(C213,'Plano de contas'!$A$5:$A$154,0)),""))</f>
        <v/>
      </c>
      <c r="E213" s="12" t="str">
        <f aca="false">IF(C213="","",IFERROR(INDEX('Plano de contas'!$E$5:$E$154,MATCH(C213,'Plano de contas'!$A$5:$A$154,0))&amp;"",""))</f>
        <v/>
      </c>
      <c r="F213" s="12" t="str">
        <f aca="false">IF(C213="","",IFERROR(INDEX('Plano de contas'!$D$5:$D$154,MATCH(C213,'Plano de contas'!$A$5:$A$154,0))&amp;"",""))</f>
        <v/>
      </c>
      <c r="G213" s="12" t="str">
        <f aca="false">IF(A213="","",IF(SUMPRODUCT(--($A$5:$A$304=A213))&gt;1,"Conta repetida no de-para",IF(C213="","Sem conta gerencial",IF(ISNA(MATCH(C213,'Plano de contas'!$A$5:$A$154,0)),"Não existe no plano",IF(INDEX('Plano de contas'!$F$5:$F$154,MATCH(C213,'Plano de contas'!$A$5:$A$154,0))&lt;&gt;"Sim","Conta sintética","OK")))))</f>
        <v/>
      </c>
      <c r="H213" s="10" t="str">
        <f aca="false">IF(A213="","",SUMPRODUCT(--(Lançamentos!$B$5:$B$504=A213)))</f>
        <v/>
      </c>
    </row>
    <row r="214" customFormat="false" ht="15" hidden="false" customHeight="false" outlineLevel="0" collapsed="false">
      <c r="A214" s="8"/>
      <c r="B214" s="11"/>
      <c r="C214" s="8"/>
      <c r="D214" s="12" t="str">
        <f aca="false">IF(C214="","",IFERROR(INDEX('Plano de contas'!$B$5:$B$154,MATCH(C214,'Plano de contas'!$A$5:$A$154,0)),""))</f>
        <v/>
      </c>
      <c r="E214" s="12" t="str">
        <f aca="false">IF(C214="","",IFERROR(INDEX('Plano de contas'!$E$5:$E$154,MATCH(C214,'Plano de contas'!$A$5:$A$154,0))&amp;"",""))</f>
        <v/>
      </c>
      <c r="F214" s="12" t="str">
        <f aca="false">IF(C214="","",IFERROR(INDEX('Plano de contas'!$D$5:$D$154,MATCH(C214,'Plano de contas'!$A$5:$A$154,0))&amp;"",""))</f>
        <v/>
      </c>
      <c r="G214" s="12" t="str">
        <f aca="false">IF(A214="","",IF(SUMPRODUCT(--($A$5:$A$304=A214))&gt;1,"Conta repetida no de-para",IF(C214="","Sem conta gerencial",IF(ISNA(MATCH(C214,'Plano de contas'!$A$5:$A$154,0)),"Não existe no plano",IF(INDEX('Plano de contas'!$F$5:$F$154,MATCH(C214,'Plano de contas'!$A$5:$A$154,0))&lt;&gt;"Sim","Conta sintética","OK")))))</f>
        <v/>
      </c>
      <c r="H214" s="10" t="str">
        <f aca="false">IF(A214="","",SUMPRODUCT(--(Lançamentos!$B$5:$B$504=A214)))</f>
        <v/>
      </c>
    </row>
    <row r="215" customFormat="false" ht="15" hidden="false" customHeight="false" outlineLevel="0" collapsed="false">
      <c r="A215" s="8"/>
      <c r="B215" s="11"/>
      <c r="C215" s="8"/>
      <c r="D215" s="12" t="str">
        <f aca="false">IF(C215="","",IFERROR(INDEX('Plano de contas'!$B$5:$B$154,MATCH(C215,'Plano de contas'!$A$5:$A$154,0)),""))</f>
        <v/>
      </c>
      <c r="E215" s="12" t="str">
        <f aca="false">IF(C215="","",IFERROR(INDEX('Plano de contas'!$E$5:$E$154,MATCH(C215,'Plano de contas'!$A$5:$A$154,0))&amp;"",""))</f>
        <v/>
      </c>
      <c r="F215" s="12" t="str">
        <f aca="false">IF(C215="","",IFERROR(INDEX('Plano de contas'!$D$5:$D$154,MATCH(C215,'Plano de contas'!$A$5:$A$154,0))&amp;"",""))</f>
        <v/>
      </c>
      <c r="G215" s="12" t="str">
        <f aca="false">IF(A215="","",IF(SUMPRODUCT(--($A$5:$A$304=A215))&gt;1,"Conta repetida no de-para",IF(C215="","Sem conta gerencial",IF(ISNA(MATCH(C215,'Plano de contas'!$A$5:$A$154,0)),"Não existe no plano",IF(INDEX('Plano de contas'!$F$5:$F$154,MATCH(C215,'Plano de contas'!$A$5:$A$154,0))&lt;&gt;"Sim","Conta sintética","OK")))))</f>
        <v/>
      </c>
      <c r="H215" s="10" t="str">
        <f aca="false">IF(A215="","",SUMPRODUCT(--(Lançamentos!$B$5:$B$504=A215)))</f>
        <v/>
      </c>
    </row>
    <row r="216" customFormat="false" ht="15" hidden="false" customHeight="false" outlineLevel="0" collapsed="false">
      <c r="A216" s="8"/>
      <c r="B216" s="11"/>
      <c r="C216" s="8"/>
      <c r="D216" s="12" t="str">
        <f aca="false">IF(C216="","",IFERROR(INDEX('Plano de contas'!$B$5:$B$154,MATCH(C216,'Plano de contas'!$A$5:$A$154,0)),""))</f>
        <v/>
      </c>
      <c r="E216" s="12" t="str">
        <f aca="false">IF(C216="","",IFERROR(INDEX('Plano de contas'!$E$5:$E$154,MATCH(C216,'Plano de contas'!$A$5:$A$154,0))&amp;"",""))</f>
        <v/>
      </c>
      <c r="F216" s="12" t="str">
        <f aca="false">IF(C216="","",IFERROR(INDEX('Plano de contas'!$D$5:$D$154,MATCH(C216,'Plano de contas'!$A$5:$A$154,0))&amp;"",""))</f>
        <v/>
      </c>
      <c r="G216" s="12" t="str">
        <f aca="false">IF(A216="","",IF(SUMPRODUCT(--($A$5:$A$304=A216))&gt;1,"Conta repetida no de-para",IF(C216="","Sem conta gerencial",IF(ISNA(MATCH(C216,'Plano de contas'!$A$5:$A$154,0)),"Não existe no plano",IF(INDEX('Plano de contas'!$F$5:$F$154,MATCH(C216,'Plano de contas'!$A$5:$A$154,0))&lt;&gt;"Sim","Conta sintética","OK")))))</f>
        <v/>
      </c>
      <c r="H216" s="10" t="str">
        <f aca="false">IF(A216="","",SUMPRODUCT(--(Lançamentos!$B$5:$B$504=A216)))</f>
        <v/>
      </c>
    </row>
    <row r="217" customFormat="false" ht="15" hidden="false" customHeight="false" outlineLevel="0" collapsed="false">
      <c r="A217" s="8"/>
      <c r="B217" s="11"/>
      <c r="C217" s="8"/>
      <c r="D217" s="12" t="str">
        <f aca="false">IF(C217="","",IFERROR(INDEX('Plano de contas'!$B$5:$B$154,MATCH(C217,'Plano de contas'!$A$5:$A$154,0)),""))</f>
        <v/>
      </c>
      <c r="E217" s="12" t="str">
        <f aca="false">IF(C217="","",IFERROR(INDEX('Plano de contas'!$E$5:$E$154,MATCH(C217,'Plano de contas'!$A$5:$A$154,0))&amp;"",""))</f>
        <v/>
      </c>
      <c r="F217" s="12" t="str">
        <f aca="false">IF(C217="","",IFERROR(INDEX('Plano de contas'!$D$5:$D$154,MATCH(C217,'Plano de contas'!$A$5:$A$154,0))&amp;"",""))</f>
        <v/>
      </c>
      <c r="G217" s="12" t="str">
        <f aca="false">IF(A217="","",IF(SUMPRODUCT(--($A$5:$A$304=A217))&gt;1,"Conta repetida no de-para",IF(C217="","Sem conta gerencial",IF(ISNA(MATCH(C217,'Plano de contas'!$A$5:$A$154,0)),"Não existe no plano",IF(INDEX('Plano de contas'!$F$5:$F$154,MATCH(C217,'Plano de contas'!$A$5:$A$154,0))&lt;&gt;"Sim","Conta sintética","OK")))))</f>
        <v/>
      </c>
      <c r="H217" s="10" t="str">
        <f aca="false">IF(A217="","",SUMPRODUCT(--(Lançamentos!$B$5:$B$504=A217)))</f>
        <v/>
      </c>
    </row>
    <row r="218" customFormat="false" ht="15" hidden="false" customHeight="false" outlineLevel="0" collapsed="false">
      <c r="A218" s="8"/>
      <c r="B218" s="11"/>
      <c r="C218" s="8"/>
      <c r="D218" s="12" t="str">
        <f aca="false">IF(C218="","",IFERROR(INDEX('Plano de contas'!$B$5:$B$154,MATCH(C218,'Plano de contas'!$A$5:$A$154,0)),""))</f>
        <v/>
      </c>
      <c r="E218" s="12" t="str">
        <f aca="false">IF(C218="","",IFERROR(INDEX('Plano de contas'!$E$5:$E$154,MATCH(C218,'Plano de contas'!$A$5:$A$154,0))&amp;"",""))</f>
        <v/>
      </c>
      <c r="F218" s="12" t="str">
        <f aca="false">IF(C218="","",IFERROR(INDEX('Plano de contas'!$D$5:$D$154,MATCH(C218,'Plano de contas'!$A$5:$A$154,0))&amp;"",""))</f>
        <v/>
      </c>
      <c r="G218" s="12" t="str">
        <f aca="false">IF(A218="","",IF(SUMPRODUCT(--($A$5:$A$304=A218))&gt;1,"Conta repetida no de-para",IF(C218="","Sem conta gerencial",IF(ISNA(MATCH(C218,'Plano de contas'!$A$5:$A$154,0)),"Não existe no plano",IF(INDEX('Plano de contas'!$F$5:$F$154,MATCH(C218,'Plano de contas'!$A$5:$A$154,0))&lt;&gt;"Sim","Conta sintética","OK")))))</f>
        <v/>
      </c>
      <c r="H218" s="10" t="str">
        <f aca="false">IF(A218="","",SUMPRODUCT(--(Lançamentos!$B$5:$B$504=A218)))</f>
        <v/>
      </c>
    </row>
    <row r="219" customFormat="false" ht="15" hidden="false" customHeight="false" outlineLevel="0" collapsed="false">
      <c r="A219" s="8"/>
      <c r="B219" s="11"/>
      <c r="C219" s="8"/>
      <c r="D219" s="12" t="str">
        <f aca="false">IF(C219="","",IFERROR(INDEX('Plano de contas'!$B$5:$B$154,MATCH(C219,'Plano de contas'!$A$5:$A$154,0)),""))</f>
        <v/>
      </c>
      <c r="E219" s="12" t="str">
        <f aca="false">IF(C219="","",IFERROR(INDEX('Plano de contas'!$E$5:$E$154,MATCH(C219,'Plano de contas'!$A$5:$A$154,0))&amp;"",""))</f>
        <v/>
      </c>
      <c r="F219" s="12" t="str">
        <f aca="false">IF(C219="","",IFERROR(INDEX('Plano de contas'!$D$5:$D$154,MATCH(C219,'Plano de contas'!$A$5:$A$154,0))&amp;"",""))</f>
        <v/>
      </c>
      <c r="G219" s="12" t="str">
        <f aca="false">IF(A219="","",IF(SUMPRODUCT(--($A$5:$A$304=A219))&gt;1,"Conta repetida no de-para",IF(C219="","Sem conta gerencial",IF(ISNA(MATCH(C219,'Plano de contas'!$A$5:$A$154,0)),"Não existe no plano",IF(INDEX('Plano de contas'!$F$5:$F$154,MATCH(C219,'Plano de contas'!$A$5:$A$154,0))&lt;&gt;"Sim","Conta sintética","OK")))))</f>
        <v/>
      </c>
      <c r="H219" s="10" t="str">
        <f aca="false">IF(A219="","",SUMPRODUCT(--(Lançamentos!$B$5:$B$504=A219)))</f>
        <v/>
      </c>
    </row>
    <row r="220" customFormat="false" ht="15" hidden="false" customHeight="false" outlineLevel="0" collapsed="false">
      <c r="A220" s="8"/>
      <c r="B220" s="11"/>
      <c r="C220" s="8"/>
      <c r="D220" s="12" t="str">
        <f aca="false">IF(C220="","",IFERROR(INDEX('Plano de contas'!$B$5:$B$154,MATCH(C220,'Plano de contas'!$A$5:$A$154,0)),""))</f>
        <v/>
      </c>
      <c r="E220" s="12" t="str">
        <f aca="false">IF(C220="","",IFERROR(INDEX('Plano de contas'!$E$5:$E$154,MATCH(C220,'Plano de contas'!$A$5:$A$154,0))&amp;"",""))</f>
        <v/>
      </c>
      <c r="F220" s="12" t="str">
        <f aca="false">IF(C220="","",IFERROR(INDEX('Plano de contas'!$D$5:$D$154,MATCH(C220,'Plano de contas'!$A$5:$A$154,0))&amp;"",""))</f>
        <v/>
      </c>
      <c r="G220" s="12" t="str">
        <f aca="false">IF(A220="","",IF(SUMPRODUCT(--($A$5:$A$304=A220))&gt;1,"Conta repetida no de-para",IF(C220="","Sem conta gerencial",IF(ISNA(MATCH(C220,'Plano de contas'!$A$5:$A$154,0)),"Não existe no plano",IF(INDEX('Plano de contas'!$F$5:$F$154,MATCH(C220,'Plano de contas'!$A$5:$A$154,0))&lt;&gt;"Sim","Conta sintética","OK")))))</f>
        <v/>
      </c>
      <c r="H220" s="10" t="str">
        <f aca="false">IF(A220="","",SUMPRODUCT(--(Lançamentos!$B$5:$B$504=A220)))</f>
        <v/>
      </c>
    </row>
    <row r="221" customFormat="false" ht="15" hidden="false" customHeight="false" outlineLevel="0" collapsed="false">
      <c r="A221" s="8"/>
      <c r="B221" s="11"/>
      <c r="C221" s="8"/>
      <c r="D221" s="12" t="str">
        <f aca="false">IF(C221="","",IFERROR(INDEX('Plano de contas'!$B$5:$B$154,MATCH(C221,'Plano de contas'!$A$5:$A$154,0)),""))</f>
        <v/>
      </c>
      <c r="E221" s="12" t="str">
        <f aca="false">IF(C221="","",IFERROR(INDEX('Plano de contas'!$E$5:$E$154,MATCH(C221,'Plano de contas'!$A$5:$A$154,0))&amp;"",""))</f>
        <v/>
      </c>
      <c r="F221" s="12" t="str">
        <f aca="false">IF(C221="","",IFERROR(INDEX('Plano de contas'!$D$5:$D$154,MATCH(C221,'Plano de contas'!$A$5:$A$154,0))&amp;"",""))</f>
        <v/>
      </c>
      <c r="G221" s="12" t="str">
        <f aca="false">IF(A221="","",IF(SUMPRODUCT(--($A$5:$A$304=A221))&gt;1,"Conta repetida no de-para",IF(C221="","Sem conta gerencial",IF(ISNA(MATCH(C221,'Plano de contas'!$A$5:$A$154,0)),"Não existe no plano",IF(INDEX('Plano de contas'!$F$5:$F$154,MATCH(C221,'Plano de contas'!$A$5:$A$154,0))&lt;&gt;"Sim","Conta sintética","OK")))))</f>
        <v/>
      </c>
      <c r="H221" s="10" t="str">
        <f aca="false">IF(A221="","",SUMPRODUCT(--(Lançamentos!$B$5:$B$504=A221)))</f>
        <v/>
      </c>
    </row>
    <row r="222" customFormat="false" ht="15" hidden="false" customHeight="false" outlineLevel="0" collapsed="false">
      <c r="A222" s="8"/>
      <c r="B222" s="11"/>
      <c r="C222" s="8"/>
      <c r="D222" s="12" t="str">
        <f aca="false">IF(C222="","",IFERROR(INDEX('Plano de contas'!$B$5:$B$154,MATCH(C222,'Plano de contas'!$A$5:$A$154,0)),""))</f>
        <v/>
      </c>
      <c r="E222" s="12" t="str">
        <f aca="false">IF(C222="","",IFERROR(INDEX('Plano de contas'!$E$5:$E$154,MATCH(C222,'Plano de contas'!$A$5:$A$154,0))&amp;"",""))</f>
        <v/>
      </c>
      <c r="F222" s="12" t="str">
        <f aca="false">IF(C222="","",IFERROR(INDEX('Plano de contas'!$D$5:$D$154,MATCH(C222,'Plano de contas'!$A$5:$A$154,0))&amp;"",""))</f>
        <v/>
      </c>
      <c r="G222" s="12" t="str">
        <f aca="false">IF(A222="","",IF(SUMPRODUCT(--($A$5:$A$304=A222))&gt;1,"Conta repetida no de-para",IF(C222="","Sem conta gerencial",IF(ISNA(MATCH(C222,'Plano de contas'!$A$5:$A$154,0)),"Não existe no plano",IF(INDEX('Plano de contas'!$F$5:$F$154,MATCH(C222,'Plano de contas'!$A$5:$A$154,0))&lt;&gt;"Sim","Conta sintética","OK")))))</f>
        <v/>
      </c>
      <c r="H222" s="10" t="str">
        <f aca="false">IF(A222="","",SUMPRODUCT(--(Lançamentos!$B$5:$B$504=A222)))</f>
        <v/>
      </c>
    </row>
    <row r="223" customFormat="false" ht="15" hidden="false" customHeight="false" outlineLevel="0" collapsed="false">
      <c r="A223" s="8"/>
      <c r="B223" s="11"/>
      <c r="C223" s="8"/>
      <c r="D223" s="12" t="str">
        <f aca="false">IF(C223="","",IFERROR(INDEX('Plano de contas'!$B$5:$B$154,MATCH(C223,'Plano de contas'!$A$5:$A$154,0)),""))</f>
        <v/>
      </c>
      <c r="E223" s="12" t="str">
        <f aca="false">IF(C223="","",IFERROR(INDEX('Plano de contas'!$E$5:$E$154,MATCH(C223,'Plano de contas'!$A$5:$A$154,0))&amp;"",""))</f>
        <v/>
      </c>
      <c r="F223" s="12" t="str">
        <f aca="false">IF(C223="","",IFERROR(INDEX('Plano de contas'!$D$5:$D$154,MATCH(C223,'Plano de contas'!$A$5:$A$154,0))&amp;"",""))</f>
        <v/>
      </c>
      <c r="G223" s="12" t="str">
        <f aca="false">IF(A223="","",IF(SUMPRODUCT(--($A$5:$A$304=A223))&gt;1,"Conta repetida no de-para",IF(C223="","Sem conta gerencial",IF(ISNA(MATCH(C223,'Plano de contas'!$A$5:$A$154,0)),"Não existe no plano",IF(INDEX('Plano de contas'!$F$5:$F$154,MATCH(C223,'Plano de contas'!$A$5:$A$154,0))&lt;&gt;"Sim","Conta sintética","OK")))))</f>
        <v/>
      </c>
      <c r="H223" s="10" t="str">
        <f aca="false">IF(A223="","",SUMPRODUCT(--(Lançamentos!$B$5:$B$504=A223)))</f>
        <v/>
      </c>
    </row>
    <row r="224" customFormat="false" ht="15" hidden="false" customHeight="false" outlineLevel="0" collapsed="false">
      <c r="A224" s="8"/>
      <c r="B224" s="11"/>
      <c r="C224" s="8"/>
      <c r="D224" s="12" t="str">
        <f aca="false">IF(C224="","",IFERROR(INDEX('Plano de contas'!$B$5:$B$154,MATCH(C224,'Plano de contas'!$A$5:$A$154,0)),""))</f>
        <v/>
      </c>
      <c r="E224" s="12" t="str">
        <f aca="false">IF(C224="","",IFERROR(INDEX('Plano de contas'!$E$5:$E$154,MATCH(C224,'Plano de contas'!$A$5:$A$154,0))&amp;"",""))</f>
        <v/>
      </c>
      <c r="F224" s="12" t="str">
        <f aca="false">IF(C224="","",IFERROR(INDEX('Plano de contas'!$D$5:$D$154,MATCH(C224,'Plano de contas'!$A$5:$A$154,0))&amp;"",""))</f>
        <v/>
      </c>
      <c r="G224" s="12" t="str">
        <f aca="false">IF(A224="","",IF(SUMPRODUCT(--($A$5:$A$304=A224))&gt;1,"Conta repetida no de-para",IF(C224="","Sem conta gerencial",IF(ISNA(MATCH(C224,'Plano de contas'!$A$5:$A$154,0)),"Não existe no plano",IF(INDEX('Plano de contas'!$F$5:$F$154,MATCH(C224,'Plano de contas'!$A$5:$A$154,0))&lt;&gt;"Sim","Conta sintética","OK")))))</f>
        <v/>
      </c>
      <c r="H224" s="10" t="str">
        <f aca="false">IF(A224="","",SUMPRODUCT(--(Lançamentos!$B$5:$B$504=A224)))</f>
        <v/>
      </c>
    </row>
    <row r="225" customFormat="false" ht="15" hidden="false" customHeight="false" outlineLevel="0" collapsed="false">
      <c r="A225" s="8"/>
      <c r="B225" s="11"/>
      <c r="C225" s="8"/>
      <c r="D225" s="12" t="str">
        <f aca="false">IF(C225="","",IFERROR(INDEX('Plano de contas'!$B$5:$B$154,MATCH(C225,'Plano de contas'!$A$5:$A$154,0)),""))</f>
        <v/>
      </c>
      <c r="E225" s="12" t="str">
        <f aca="false">IF(C225="","",IFERROR(INDEX('Plano de contas'!$E$5:$E$154,MATCH(C225,'Plano de contas'!$A$5:$A$154,0))&amp;"",""))</f>
        <v/>
      </c>
      <c r="F225" s="12" t="str">
        <f aca="false">IF(C225="","",IFERROR(INDEX('Plano de contas'!$D$5:$D$154,MATCH(C225,'Plano de contas'!$A$5:$A$154,0))&amp;"",""))</f>
        <v/>
      </c>
      <c r="G225" s="12" t="str">
        <f aca="false">IF(A225="","",IF(SUMPRODUCT(--($A$5:$A$304=A225))&gt;1,"Conta repetida no de-para",IF(C225="","Sem conta gerencial",IF(ISNA(MATCH(C225,'Plano de contas'!$A$5:$A$154,0)),"Não existe no plano",IF(INDEX('Plano de contas'!$F$5:$F$154,MATCH(C225,'Plano de contas'!$A$5:$A$154,0))&lt;&gt;"Sim","Conta sintética","OK")))))</f>
        <v/>
      </c>
      <c r="H225" s="10" t="str">
        <f aca="false">IF(A225="","",SUMPRODUCT(--(Lançamentos!$B$5:$B$504=A225)))</f>
        <v/>
      </c>
    </row>
    <row r="226" customFormat="false" ht="15" hidden="false" customHeight="false" outlineLevel="0" collapsed="false">
      <c r="A226" s="8"/>
      <c r="B226" s="11"/>
      <c r="C226" s="8"/>
      <c r="D226" s="12" t="str">
        <f aca="false">IF(C226="","",IFERROR(INDEX('Plano de contas'!$B$5:$B$154,MATCH(C226,'Plano de contas'!$A$5:$A$154,0)),""))</f>
        <v/>
      </c>
      <c r="E226" s="12" t="str">
        <f aca="false">IF(C226="","",IFERROR(INDEX('Plano de contas'!$E$5:$E$154,MATCH(C226,'Plano de contas'!$A$5:$A$154,0))&amp;"",""))</f>
        <v/>
      </c>
      <c r="F226" s="12" t="str">
        <f aca="false">IF(C226="","",IFERROR(INDEX('Plano de contas'!$D$5:$D$154,MATCH(C226,'Plano de contas'!$A$5:$A$154,0))&amp;"",""))</f>
        <v/>
      </c>
      <c r="G226" s="12" t="str">
        <f aca="false">IF(A226="","",IF(SUMPRODUCT(--($A$5:$A$304=A226))&gt;1,"Conta repetida no de-para",IF(C226="","Sem conta gerencial",IF(ISNA(MATCH(C226,'Plano de contas'!$A$5:$A$154,0)),"Não existe no plano",IF(INDEX('Plano de contas'!$F$5:$F$154,MATCH(C226,'Plano de contas'!$A$5:$A$154,0))&lt;&gt;"Sim","Conta sintética","OK")))))</f>
        <v/>
      </c>
      <c r="H226" s="10" t="str">
        <f aca="false">IF(A226="","",SUMPRODUCT(--(Lançamentos!$B$5:$B$504=A226)))</f>
        <v/>
      </c>
    </row>
    <row r="227" customFormat="false" ht="15" hidden="false" customHeight="false" outlineLevel="0" collapsed="false">
      <c r="A227" s="8"/>
      <c r="B227" s="11"/>
      <c r="C227" s="8"/>
      <c r="D227" s="12" t="str">
        <f aca="false">IF(C227="","",IFERROR(INDEX('Plano de contas'!$B$5:$B$154,MATCH(C227,'Plano de contas'!$A$5:$A$154,0)),""))</f>
        <v/>
      </c>
      <c r="E227" s="12" t="str">
        <f aca="false">IF(C227="","",IFERROR(INDEX('Plano de contas'!$E$5:$E$154,MATCH(C227,'Plano de contas'!$A$5:$A$154,0))&amp;"",""))</f>
        <v/>
      </c>
      <c r="F227" s="12" t="str">
        <f aca="false">IF(C227="","",IFERROR(INDEX('Plano de contas'!$D$5:$D$154,MATCH(C227,'Plano de contas'!$A$5:$A$154,0))&amp;"",""))</f>
        <v/>
      </c>
      <c r="G227" s="12" t="str">
        <f aca="false">IF(A227="","",IF(SUMPRODUCT(--($A$5:$A$304=A227))&gt;1,"Conta repetida no de-para",IF(C227="","Sem conta gerencial",IF(ISNA(MATCH(C227,'Plano de contas'!$A$5:$A$154,0)),"Não existe no plano",IF(INDEX('Plano de contas'!$F$5:$F$154,MATCH(C227,'Plano de contas'!$A$5:$A$154,0))&lt;&gt;"Sim","Conta sintética","OK")))))</f>
        <v/>
      </c>
      <c r="H227" s="10" t="str">
        <f aca="false">IF(A227="","",SUMPRODUCT(--(Lançamentos!$B$5:$B$504=A227)))</f>
        <v/>
      </c>
    </row>
    <row r="228" customFormat="false" ht="15" hidden="false" customHeight="false" outlineLevel="0" collapsed="false">
      <c r="A228" s="8"/>
      <c r="B228" s="11"/>
      <c r="C228" s="8"/>
      <c r="D228" s="12" t="str">
        <f aca="false">IF(C228="","",IFERROR(INDEX('Plano de contas'!$B$5:$B$154,MATCH(C228,'Plano de contas'!$A$5:$A$154,0)),""))</f>
        <v/>
      </c>
      <c r="E228" s="12" t="str">
        <f aca="false">IF(C228="","",IFERROR(INDEX('Plano de contas'!$E$5:$E$154,MATCH(C228,'Plano de contas'!$A$5:$A$154,0))&amp;"",""))</f>
        <v/>
      </c>
      <c r="F228" s="12" t="str">
        <f aca="false">IF(C228="","",IFERROR(INDEX('Plano de contas'!$D$5:$D$154,MATCH(C228,'Plano de contas'!$A$5:$A$154,0))&amp;"",""))</f>
        <v/>
      </c>
      <c r="G228" s="12" t="str">
        <f aca="false">IF(A228="","",IF(SUMPRODUCT(--($A$5:$A$304=A228))&gt;1,"Conta repetida no de-para",IF(C228="","Sem conta gerencial",IF(ISNA(MATCH(C228,'Plano de contas'!$A$5:$A$154,0)),"Não existe no plano",IF(INDEX('Plano de contas'!$F$5:$F$154,MATCH(C228,'Plano de contas'!$A$5:$A$154,0))&lt;&gt;"Sim","Conta sintética","OK")))))</f>
        <v/>
      </c>
      <c r="H228" s="10" t="str">
        <f aca="false">IF(A228="","",SUMPRODUCT(--(Lançamentos!$B$5:$B$504=A228)))</f>
        <v/>
      </c>
    </row>
    <row r="229" customFormat="false" ht="15" hidden="false" customHeight="false" outlineLevel="0" collapsed="false">
      <c r="A229" s="8"/>
      <c r="B229" s="11"/>
      <c r="C229" s="8"/>
      <c r="D229" s="12" t="str">
        <f aca="false">IF(C229="","",IFERROR(INDEX('Plano de contas'!$B$5:$B$154,MATCH(C229,'Plano de contas'!$A$5:$A$154,0)),""))</f>
        <v/>
      </c>
      <c r="E229" s="12" t="str">
        <f aca="false">IF(C229="","",IFERROR(INDEX('Plano de contas'!$E$5:$E$154,MATCH(C229,'Plano de contas'!$A$5:$A$154,0))&amp;"",""))</f>
        <v/>
      </c>
      <c r="F229" s="12" t="str">
        <f aca="false">IF(C229="","",IFERROR(INDEX('Plano de contas'!$D$5:$D$154,MATCH(C229,'Plano de contas'!$A$5:$A$154,0))&amp;"",""))</f>
        <v/>
      </c>
      <c r="G229" s="12" t="str">
        <f aca="false">IF(A229="","",IF(SUMPRODUCT(--($A$5:$A$304=A229))&gt;1,"Conta repetida no de-para",IF(C229="","Sem conta gerencial",IF(ISNA(MATCH(C229,'Plano de contas'!$A$5:$A$154,0)),"Não existe no plano",IF(INDEX('Plano de contas'!$F$5:$F$154,MATCH(C229,'Plano de contas'!$A$5:$A$154,0))&lt;&gt;"Sim","Conta sintética","OK")))))</f>
        <v/>
      </c>
      <c r="H229" s="10" t="str">
        <f aca="false">IF(A229="","",SUMPRODUCT(--(Lançamentos!$B$5:$B$504=A229)))</f>
        <v/>
      </c>
    </row>
    <row r="230" customFormat="false" ht="15" hidden="false" customHeight="false" outlineLevel="0" collapsed="false">
      <c r="A230" s="8"/>
      <c r="B230" s="11"/>
      <c r="C230" s="8"/>
      <c r="D230" s="12" t="str">
        <f aca="false">IF(C230="","",IFERROR(INDEX('Plano de contas'!$B$5:$B$154,MATCH(C230,'Plano de contas'!$A$5:$A$154,0)),""))</f>
        <v/>
      </c>
      <c r="E230" s="12" t="str">
        <f aca="false">IF(C230="","",IFERROR(INDEX('Plano de contas'!$E$5:$E$154,MATCH(C230,'Plano de contas'!$A$5:$A$154,0))&amp;"",""))</f>
        <v/>
      </c>
      <c r="F230" s="12" t="str">
        <f aca="false">IF(C230="","",IFERROR(INDEX('Plano de contas'!$D$5:$D$154,MATCH(C230,'Plano de contas'!$A$5:$A$154,0))&amp;"",""))</f>
        <v/>
      </c>
      <c r="G230" s="12" t="str">
        <f aca="false">IF(A230="","",IF(SUMPRODUCT(--($A$5:$A$304=A230))&gt;1,"Conta repetida no de-para",IF(C230="","Sem conta gerencial",IF(ISNA(MATCH(C230,'Plano de contas'!$A$5:$A$154,0)),"Não existe no plano",IF(INDEX('Plano de contas'!$F$5:$F$154,MATCH(C230,'Plano de contas'!$A$5:$A$154,0))&lt;&gt;"Sim","Conta sintética","OK")))))</f>
        <v/>
      </c>
      <c r="H230" s="10" t="str">
        <f aca="false">IF(A230="","",SUMPRODUCT(--(Lançamentos!$B$5:$B$504=A230)))</f>
        <v/>
      </c>
    </row>
    <row r="231" customFormat="false" ht="15" hidden="false" customHeight="false" outlineLevel="0" collapsed="false">
      <c r="A231" s="8"/>
      <c r="B231" s="11"/>
      <c r="C231" s="8"/>
      <c r="D231" s="12" t="str">
        <f aca="false">IF(C231="","",IFERROR(INDEX('Plano de contas'!$B$5:$B$154,MATCH(C231,'Plano de contas'!$A$5:$A$154,0)),""))</f>
        <v/>
      </c>
      <c r="E231" s="12" t="str">
        <f aca="false">IF(C231="","",IFERROR(INDEX('Plano de contas'!$E$5:$E$154,MATCH(C231,'Plano de contas'!$A$5:$A$154,0))&amp;"",""))</f>
        <v/>
      </c>
      <c r="F231" s="12" t="str">
        <f aca="false">IF(C231="","",IFERROR(INDEX('Plano de contas'!$D$5:$D$154,MATCH(C231,'Plano de contas'!$A$5:$A$154,0))&amp;"",""))</f>
        <v/>
      </c>
      <c r="G231" s="12" t="str">
        <f aca="false">IF(A231="","",IF(SUMPRODUCT(--($A$5:$A$304=A231))&gt;1,"Conta repetida no de-para",IF(C231="","Sem conta gerencial",IF(ISNA(MATCH(C231,'Plano de contas'!$A$5:$A$154,0)),"Não existe no plano",IF(INDEX('Plano de contas'!$F$5:$F$154,MATCH(C231,'Plano de contas'!$A$5:$A$154,0))&lt;&gt;"Sim","Conta sintética","OK")))))</f>
        <v/>
      </c>
      <c r="H231" s="10" t="str">
        <f aca="false">IF(A231="","",SUMPRODUCT(--(Lançamentos!$B$5:$B$504=A231)))</f>
        <v/>
      </c>
    </row>
    <row r="232" customFormat="false" ht="15" hidden="false" customHeight="false" outlineLevel="0" collapsed="false">
      <c r="A232" s="8"/>
      <c r="B232" s="11"/>
      <c r="C232" s="8"/>
      <c r="D232" s="12" t="str">
        <f aca="false">IF(C232="","",IFERROR(INDEX('Plano de contas'!$B$5:$B$154,MATCH(C232,'Plano de contas'!$A$5:$A$154,0)),""))</f>
        <v/>
      </c>
      <c r="E232" s="12" t="str">
        <f aca="false">IF(C232="","",IFERROR(INDEX('Plano de contas'!$E$5:$E$154,MATCH(C232,'Plano de contas'!$A$5:$A$154,0))&amp;"",""))</f>
        <v/>
      </c>
      <c r="F232" s="12" t="str">
        <f aca="false">IF(C232="","",IFERROR(INDEX('Plano de contas'!$D$5:$D$154,MATCH(C232,'Plano de contas'!$A$5:$A$154,0))&amp;"",""))</f>
        <v/>
      </c>
      <c r="G232" s="12" t="str">
        <f aca="false">IF(A232="","",IF(SUMPRODUCT(--($A$5:$A$304=A232))&gt;1,"Conta repetida no de-para",IF(C232="","Sem conta gerencial",IF(ISNA(MATCH(C232,'Plano de contas'!$A$5:$A$154,0)),"Não existe no plano",IF(INDEX('Plano de contas'!$F$5:$F$154,MATCH(C232,'Plano de contas'!$A$5:$A$154,0))&lt;&gt;"Sim","Conta sintética","OK")))))</f>
        <v/>
      </c>
      <c r="H232" s="10" t="str">
        <f aca="false">IF(A232="","",SUMPRODUCT(--(Lançamentos!$B$5:$B$504=A232)))</f>
        <v/>
      </c>
    </row>
    <row r="233" customFormat="false" ht="15" hidden="false" customHeight="false" outlineLevel="0" collapsed="false">
      <c r="A233" s="8"/>
      <c r="B233" s="11"/>
      <c r="C233" s="8"/>
      <c r="D233" s="12" t="str">
        <f aca="false">IF(C233="","",IFERROR(INDEX('Plano de contas'!$B$5:$B$154,MATCH(C233,'Plano de contas'!$A$5:$A$154,0)),""))</f>
        <v/>
      </c>
      <c r="E233" s="12" t="str">
        <f aca="false">IF(C233="","",IFERROR(INDEX('Plano de contas'!$E$5:$E$154,MATCH(C233,'Plano de contas'!$A$5:$A$154,0))&amp;"",""))</f>
        <v/>
      </c>
      <c r="F233" s="12" t="str">
        <f aca="false">IF(C233="","",IFERROR(INDEX('Plano de contas'!$D$5:$D$154,MATCH(C233,'Plano de contas'!$A$5:$A$154,0))&amp;"",""))</f>
        <v/>
      </c>
      <c r="G233" s="12" t="str">
        <f aca="false">IF(A233="","",IF(SUMPRODUCT(--($A$5:$A$304=A233))&gt;1,"Conta repetida no de-para",IF(C233="","Sem conta gerencial",IF(ISNA(MATCH(C233,'Plano de contas'!$A$5:$A$154,0)),"Não existe no plano",IF(INDEX('Plano de contas'!$F$5:$F$154,MATCH(C233,'Plano de contas'!$A$5:$A$154,0))&lt;&gt;"Sim","Conta sintética","OK")))))</f>
        <v/>
      </c>
      <c r="H233" s="10" t="str">
        <f aca="false">IF(A233="","",SUMPRODUCT(--(Lançamentos!$B$5:$B$504=A233)))</f>
        <v/>
      </c>
    </row>
    <row r="234" customFormat="false" ht="15" hidden="false" customHeight="false" outlineLevel="0" collapsed="false">
      <c r="A234" s="8"/>
      <c r="B234" s="11"/>
      <c r="C234" s="8"/>
      <c r="D234" s="12" t="str">
        <f aca="false">IF(C234="","",IFERROR(INDEX('Plano de contas'!$B$5:$B$154,MATCH(C234,'Plano de contas'!$A$5:$A$154,0)),""))</f>
        <v/>
      </c>
      <c r="E234" s="12" t="str">
        <f aca="false">IF(C234="","",IFERROR(INDEX('Plano de contas'!$E$5:$E$154,MATCH(C234,'Plano de contas'!$A$5:$A$154,0))&amp;"",""))</f>
        <v/>
      </c>
      <c r="F234" s="12" t="str">
        <f aca="false">IF(C234="","",IFERROR(INDEX('Plano de contas'!$D$5:$D$154,MATCH(C234,'Plano de contas'!$A$5:$A$154,0))&amp;"",""))</f>
        <v/>
      </c>
      <c r="G234" s="12" t="str">
        <f aca="false">IF(A234="","",IF(SUMPRODUCT(--($A$5:$A$304=A234))&gt;1,"Conta repetida no de-para",IF(C234="","Sem conta gerencial",IF(ISNA(MATCH(C234,'Plano de contas'!$A$5:$A$154,0)),"Não existe no plano",IF(INDEX('Plano de contas'!$F$5:$F$154,MATCH(C234,'Plano de contas'!$A$5:$A$154,0))&lt;&gt;"Sim","Conta sintética","OK")))))</f>
        <v/>
      </c>
      <c r="H234" s="10" t="str">
        <f aca="false">IF(A234="","",SUMPRODUCT(--(Lançamentos!$B$5:$B$504=A234)))</f>
        <v/>
      </c>
    </row>
    <row r="235" customFormat="false" ht="15" hidden="false" customHeight="false" outlineLevel="0" collapsed="false">
      <c r="A235" s="8"/>
      <c r="B235" s="11"/>
      <c r="C235" s="8"/>
      <c r="D235" s="12" t="str">
        <f aca="false">IF(C235="","",IFERROR(INDEX('Plano de contas'!$B$5:$B$154,MATCH(C235,'Plano de contas'!$A$5:$A$154,0)),""))</f>
        <v/>
      </c>
      <c r="E235" s="12" t="str">
        <f aca="false">IF(C235="","",IFERROR(INDEX('Plano de contas'!$E$5:$E$154,MATCH(C235,'Plano de contas'!$A$5:$A$154,0))&amp;"",""))</f>
        <v/>
      </c>
      <c r="F235" s="12" t="str">
        <f aca="false">IF(C235="","",IFERROR(INDEX('Plano de contas'!$D$5:$D$154,MATCH(C235,'Plano de contas'!$A$5:$A$154,0))&amp;"",""))</f>
        <v/>
      </c>
      <c r="G235" s="12" t="str">
        <f aca="false">IF(A235="","",IF(SUMPRODUCT(--($A$5:$A$304=A235))&gt;1,"Conta repetida no de-para",IF(C235="","Sem conta gerencial",IF(ISNA(MATCH(C235,'Plano de contas'!$A$5:$A$154,0)),"Não existe no plano",IF(INDEX('Plano de contas'!$F$5:$F$154,MATCH(C235,'Plano de contas'!$A$5:$A$154,0))&lt;&gt;"Sim","Conta sintética","OK")))))</f>
        <v/>
      </c>
      <c r="H235" s="10" t="str">
        <f aca="false">IF(A235="","",SUMPRODUCT(--(Lançamentos!$B$5:$B$504=A235)))</f>
        <v/>
      </c>
    </row>
    <row r="236" customFormat="false" ht="15" hidden="false" customHeight="false" outlineLevel="0" collapsed="false">
      <c r="A236" s="8"/>
      <c r="B236" s="11"/>
      <c r="C236" s="8"/>
      <c r="D236" s="12" t="str">
        <f aca="false">IF(C236="","",IFERROR(INDEX('Plano de contas'!$B$5:$B$154,MATCH(C236,'Plano de contas'!$A$5:$A$154,0)),""))</f>
        <v/>
      </c>
      <c r="E236" s="12" t="str">
        <f aca="false">IF(C236="","",IFERROR(INDEX('Plano de contas'!$E$5:$E$154,MATCH(C236,'Plano de contas'!$A$5:$A$154,0))&amp;"",""))</f>
        <v/>
      </c>
      <c r="F236" s="12" t="str">
        <f aca="false">IF(C236="","",IFERROR(INDEX('Plano de contas'!$D$5:$D$154,MATCH(C236,'Plano de contas'!$A$5:$A$154,0))&amp;"",""))</f>
        <v/>
      </c>
      <c r="G236" s="12" t="str">
        <f aca="false">IF(A236="","",IF(SUMPRODUCT(--($A$5:$A$304=A236))&gt;1,"Conta repetida no de-para",IF(C236="","Sem conta gerencial",IF(ISNA(MATCH(C236,'Plano de contas'!$A$5:$A$154,0)),"Não existe no plano",IF(INDEX('Plano de contas'!$F$5:$F$154,MATCH(C236,'Plano de contas'!$A$5:$A$154,0))&lt;&gt;"Sim","Conta sintética","OK")))))</f>
        <v/>
      </c>
      <c r="H236" s="10" t="str">
        <f aca="false">IF(A236="","",SUMPRODUCT(--(Lançamentos!$B$5:$B$504=A236)))</f>
        <v/>
      </c>
    </row>
    <row r="237" customFormat="false" ht="15" hidden="false" customHeight="false" outlineLevel="0" collapsed="false">
      <c r="A237" s="8"/>
      <c r="B237" s="11"/>
      <c r="C237" s="8"/>
      <c r="D237" s="12" t="str">
        <f aca="false">IF(C237="","",IFERROR(INDEX('Plano de contas'!$B$5:$B$154,MATCH(C237,'Plano de contas'!$A$5:$A$154,0)),""))</f>
        <v/>
      </c>
      <c r="E237" s="12" t="str">
        <f aca="false">IF(C237="","",IFERROR(INDEX('Plano de contas'!$E$5:$E$154,MATCH(C237,'Plano de contas'!$A$5:$A$154,0))&amp;"",""))</f>
        <v/>
      </c>
      <c r="F237" s="12" t="str">
        <f aca="false">IF(C237="","",IFERROR(INDEX('Plano de contas'!$D$5:$D$154,MATCH(C237,'Plano de contas'!$A$5:$A$154,0))&amp;"",""))</f>
        <v/>
      </c>
      <c r="G237" s="12" t="str">
        <f aca="false">IF(A237="","",IF(SUMPRODUCT(--($A$5:$A$304=A237))&gt;1,"Conta repetida no de-para",IF(C237="","Sem conta gerencial",IF(ISNA(MATCH(C237,'Plano de contas'!$A$5:$A$154,0)),"Não existe no plano",IF(INDEX('Plano de contas'!$F$5:$F$154,MATCH(C237,'Plano de contas'!$A$5:$A$154,0))&lt;&gt;"Sim","Conta sintética","OK")))))</f>
        <v/>
      </c>
      <c r="H237" s="10" t="str">
        <f aca="false">IF(A237="","",SUMPRODUCT(--(Lançamentos!$B$5:$B$504=A237)))</f>
        <v/>
      </c>
    </row>
    <row r="238" customFormat="false" ht="15" hidden="false" customHeight="false" outlineLevel="0" collapsed="false">
      <c r="A238" s="8"/>
      <c r="B238" s="11"/>
      <c r="C238" s="8"/>
      <c r="D238" s="12" t="str">
        <f aca="false">IF(C238="","",IFERROR(INDEX('Plano de contas'!$B$5:$B$154,MATCH(C238,'Plano de contas'!$A$5:$A$154,0)),""))</f>
        <v/>
      </c>
      <c r="E238" s="12" t="str">
        <f aca="false">IF(C238="","",IFERROR(INDEX('Plano de contas'!$E$5:$E$154,MATCH(C238,'Plano de contas'!$A$5:$A$154,0))&amp;"",""))</f>
        <v/>
      </c>
      <c r="F238" s="12" t="str">
        <f aca="false">IF(C238="","",IFERROR(INDEX('Plano de contas'!$D$5:$D$154,MATCH(C238,'Plano de contas'!$A$5:$A$154,0))&amp;"",""))</f>
        <v/>
      </c>
      <c r="G238" s="12" t="str">
        <f aca="false">IF(A238="","",IF(SUMPRODUCT(--($A$5:$A$304=A238))&gt;1,"Conta repetida no de-para",IF(C238="","Sem conta gerencial",IF(ISNA(MATCH(C238,'Plano de contas'!$A$5:$A$154,0)),"Não existe no plano",IF(INDEX('Plano de contas'!$F$5:$F$154,MATCH(C238,'Plano de contas'!$A$5:$A$154,0))&lt;&gt;"Sim","Conta sintética","OK")))))</f>
        <v/>
      </c>
      <c r="H238" s="10" t="str">
        <f aca="false">IF(A238="","",SUMPRODUCT(--(Lançamentos!$B$5:$B$504=A238)))</f>
        <v/>
      </c>
    </row>
    <row r="239" customFormat="false" ht="15" hidden="false" customHeight="false" outlineLevel="0" collapsed="false">
      <c r="A239" s="8"/>
      <c r="B239" s="11"/>
      <c r="C239" s="8"/>
      <c r="D239" s="12" t="str">
        <f aca="false">IF(C239="","",IFERROR(INDEX('Plano de contas'!$B$5:$B$154,MATCH(C239,'Plano de contas'!$A$5:$A$154,0)),""))</f>
        <v/>
      </c>
      <c r="E239" s="12" t="str">
        <f aca="false">IF(C239="","",IFERROR(INDEX('Plano de contas'!$E$5:$E$154,MATCH(C239,'Plano de contas'!$A$5:$A$154,0))&amp;"",""))</f>
        <v/>
      </c>
      <c r="F239" s="12" t="str">
        <f aca="false">IF(C239="","",IFERROR(INDEX('Plano de contas'!$D$5:$D$154,MATCH(C239,'Plano de contas'!$A$5:$A$154,0))&amp;"",""))</f>
        <v/>
      </c>
      <c r="G239" s="12" t="str">
        <f aca="false">IF(A239="","",IF(SUMPRODUCT(--($A$5:$A$304=A239))&gt;1,"Conta repetida no de-para",IF(C239="","Sem conta gerencial",IF(ISNA(MATCH(C239,'Plano de contas'!$A$5:$A$154,0)),"Não existe no plano",IF(INDEX('Plano de contas'!$F$5:$F$154,MATCH(C239,'Plano de contas'!$A$5:$A$154,0))&lt;&gt;"Sim","Conta sintética","OK")))))</f>
        <v/>
      </c>
      <c r="H239" s="10" t="str">
        <f aca="false">IF(A239="","",SUMPRODUCT(--(Lançamentos!$B$5:$B$504=A239)))</f>
        <v/>
      </c>
    </row>
    <row r="240" customFormat="false" ht="15" hidden="false" customHeight="false" outlineLevel="0" collapsed="false">
      <c r="A240" s="8"/>
      <c r="B240" s="11"/>
      <c r="C240" s="8"/>
      <c r="D240" s="12" t="str">
        <f aca="false">IF(C240="","",IFERROR(INDEX('Plano de contas'!$B$5:$B$154,MATCH(C240,'Plano de contas'!$A$5:$A$154,0)),""))</f>
        <v/>
      </c>
      <c r="E240" s="12" t="str">
        <f aca="false">IF(C240="","",IFERROR(INDEX('Plano de contas'!$E$5:$E$154,MATCH(C240,'Plano de contas'!$A$5:$A$154,0))&amp;"",""))</f>
        <v/>
      </c>
      <c r="F240" s="12" t="str">
        <f aca="false">IF(C240="","",IFERROR(INDEX('Plano de contas'!$D$5:$D$154,MATCH(C240,'Plano de contas'!$A$5:$A$154,0))&amp;"",""))</f>
        <v/>
      </c>
      <c r="G240" s="12" t="str">
        <f aca="false">IF(A240="","",IF(SUMPRODUCT(--($A$5:$A$304=A240))&gt;1,"Conta repetida no de-para",IF(C240="","Sem conta gerencial",IF(ISNA(MATCH(C240,'Plano de contas'!$A$5:$A$154,0)),"Não existe no plano",IF(INDEX('Plano de contas'!$F$5:$F$154,MATCH(C240,'Plano de contas'!$A$5:$A$154,0))&lt;&gt;"Sim","Conta sintética","OK")))))</f>
        <v/>
      </c>
      <c r="H240" s="10" t="str">
        <f aca="false">IF(A240="","",SUMPRODUCT(--(Lançamentos!$B$5:$B$504=A240)))</f>
        <v/>
      </c>
    </row>
    <row r="241" customFormat="false" ht="15" hidden="false" customHeight="false" outlineLevel="0" collapsed="false">
      <c r="A241" s="8"/>
      <c r="B241" s="11"/>
      <c r="C241" s="8"/>
      <c r="D241" s="12" t="str">
        <f aca="false">IF(C241="","",IFERROR(INDEX('Plano de contas'!$B$5:$B$154,MATCH(C241,'Plano de contas'!$A$5:$A$154,0)),""))</f>
        <v/>
      </c>
      <c r="E241" s="12" t="str">
        <f aca="false">IF(C241="","",IFERROR(INDEX('Plano de contas'!$E$5:$E$154,MATCH(C241,'Plano de contas'!$A$5:$A$154,0))&amp;"",""))</f>
        <v/>
      </c>
      <c r="F241" s="12" t="str">
        <f aca="false">IF(C241="","",IFERROR(INDEX('Plano de contas'!$D$5:$D$154,MATCH(C241,'Plano de contas'!$A$5:$A$154,0))&amp;"",""))</f>
        <v/>
      </c>
      <c r="G241" s="12" t="str">
        <f aca="false">IF(A241="","",IF(SUMPRODUCT(--($A$5:$A$304=A241))&gt;1,"Conta repetida no de-para",IF(C241="","Sem conta gerencial",IF(ISNA(MATCH(C241,'Plano de contas'!$A$5:$A$154,0)),"Não existe no plano",IF(INDEX('Plano de contas'!$F$5:$F$154,MATCH(C241,'Plano de contas'!$A$5:$A$154,0))&lt;&gt;"Sim","Conta sintética","OK")))))</f>
        <v/>
      </c>
      <c r="H241" s="10" t="str">
        <f aca="false">IF(A241="","",SUMPRODUCT(--(Lançamentos!$B$5:$B$504=A241)))</f>
        <v/>
      </c>
    </row>
    <row r="242" customFormat="false" ht="15" hidden="false" customHeight="false" outlineLevel="0" collapsed="false">
      <c r="A242" s="8"/>
      <c r="B242" s="11"/>
      <c r="C242" s="8"/>
      <c r="D242" s="12" t="str">
        <f aca="false">IF(C242="","",IFERROR(INDEX('Plano de contas'!$B$5:$B$154,MATCH(C242,'Plano de contas'!$A$5:$A$154,0)),""))</f>
        <v/>
      </c>
      <c r="E242" s="12" t="str">
        <f aca="false">IF(C242="","",IFERROR(INDEX('Plano de contas'!$E$5:$E$154,MATCH(C242,'Plano de contas'!$A$5:$A$154,0))&amp;"",""))</f>
        <v/>
      </c>
      <c r="F242" s="12" t="str">
        <f aca="false">IF(C242="","",IFERROR(INDEX('Plano de contas'!$D$5:$D$154,MATCH(C242,'Plano de contas'!$A$5:$A$154,0))&amp;"",""))</f>
        <v/>
      </c>
      <c r="G242" s="12" t="str">
        <f aca="false">IF(A242="","",IF(SUMPRODUCT(--($A$5:$A$304=A242))&gt;1,"Conta repetida no de-para",IF(C242="","Sem conta gerencial",IF(ISNA(MATCH(C242,'Plano de contas'!$A$5:$A$154,0)),"Não existe no plano",IF(INDEX('Plano de contas'!$F$5:$F$154,MATCH(C242,'Plano de contas'!$A$5:$A$154,0))&lt;&gt;"Sim","Conta sintética","OK")))))</f>
        <v/>
      </c>
      <c r="H242" s="10" t="str">
        <f aca="false">IF(A242="","",SUMPRODUCT(--(Lançamentos!$B$5:$B$504=A242)))</f>
        <v/>
      </c>
    </row>
    <row r="243" customFormat="false" ht="15" hidden="false" customHeight="false" outlineLevel="0" collapsed="false">
      <c r="A243" s="8"/>
      <c r="B243" s="11"/>
      <c r="C243" s="8"/>
      <c r="D243" s="12" t="str">
        <f aca="false">IF(C243="","",IFERROR(INDEX('Plano de contas'!$B$5:$B$154,MATCH(C243,'Plano de contas'!$A$5:$A$154,0)),""))</f>
        <v/>
      </c>
      <c r="E243" s="12" t="str">
        <f aca="false">IF(C243="","",IFERROR(INDEX('Plano de contas'!$E$5:$E$154,MATCH(C243,'Plano de contas'!$A$5:$A$154,0))&amp;"",""))</f>
        <v/>
      </c>
      <c r="F243" s="12" t="str">
        <f aca="false">IF(C243="","",IFERROR(INDEX('Plano de contas'!$D$5:$D$154,MATCH(C243,'Plano de contas'!$A$5:$A$154,0))&amp;"",""))</f>
        <v/>
      </c>
      <c r="G243" s="12" t="str">
        <f aca="false">IF(A243="","",IF(SUMPRODUCT(--($A$5:$A$304=A243))&gt;1,"Conta repetida no de-para",IF(C243="","Sem conta gerencial",IF(ISNA(MATCH(C243,'Plano de contas'!$A$5:$A$154,0)),"Não existe no plano",IF(INDEX('Plano de contas'!$F$5:$F$154,MATCH(C243,'Plano de contas'!$A$5:$A$154,0))&lt;&gt;"Sim","Conta sintética","OK")))))</f>
        <v/>
      </c>
      <c r="H243" s="10" t="str">
        <f aca="false">IF(A243="","",SUMPRODUCT(--(Lançamentos!$B$5:$B$504=A243)))</f>
        <v/>
      </c>
    </row>
    <row r="244" customFormat="false" ht="15" hidden="false" customHeight="false" outlineLevel="0" collapsed="false">
      <c r="A244" s="8"/>
      <c r="B244" s="11"/>
      <c r="C244" s="8"/>
      <c r="D244" s="12" t="str">
        <f aca="false">IF(C244="","",IFERROR(INDEX('Plano de contas'!$B$5:$B$154,MATCH(C244,'Plano de contas'!$A$5:$A$154,0)),""))</f>
        <v/>
      </c>
      <c r="E244" s="12" t="str">
        <f aca="false">IF(C244="","",IFERROR(INDEX('Plano de contas'!$E$5:$E$154,MATCH(C244,'Plano de contas'!$A$5:$A$154,0))&amp;"",""))</f>
        <v/>
      </c>
      <c r="F244" s="12" t="str">
        <f aca="false">IF(C244="","",IFERROR(INDEX('Plano de contas'!$D$5:$D$154,MATCH(C244,'Plano de contas'!$A$5:$A$154,0))&amp;"",""))</f>
        <v/>
      </c>
      <c r="G244" s="12" t="str">
        <f aca="false">IF(A244="","",IF(SUMPRODUCT(--($A$5:$A$304=A244))&gt;1,"Conta repetida no de-para",IF(C244="","Sem conta gerencial",IF(ISNA(MATCH(C244,'Plano de contas'!$A$5:$A$154,0)),"Não existe no plano",IF(INDEX('Plano de contas'!$F$5:$F$154,MATCH(C244,'Plano de contas'!$A$5:$A$154,0))&lt;&gt;"Sim","Conta sintética","OK")))))</f>
        <v/>
      </c>
      <c r="H244" s="10" t="str">
        <f aca="false">IF(A244="","",SUMPRODUCT(--(Lançamentos!$B$5:$B$504=A244)))</f>
        <v/>
      </c>
    </row>
    <row r="245" customFormat="false" ht="15" hidden="false" customHeight="false" outlineLevel="0" collapsed="false">
      <c r="A245" s="8"/>
      <c r="B245" s="11"/>
      <c r="C245" s="8"/>
      <c r="D245" s="12" t="str">
        <f aca="false">IF(C245="","",IFERROR(INDEX('Plano de contas'!$B$5:$B$154,MATCH(C245,'Plano de contas'!$A$5:$A$154,0)),""))</f>
        <v/>
      </c>
      <c r="E245" s="12" t="str">
        <f aca="false">IF(C245="","",IFERROR(INDEX('Plano de contas'!$E$5:$E$154,MATCH(C245,'Plano de contas'!$A$5:$A$154,0))&amp;"",""))</f>
        <v/>
      </c>
      <c r="F245" s="12" t="str">
        <f aca="false">IF(C245="","",IFERROR(INDEX('Plano de contas'!$D$5:$D$154,MATCH(C245,'Plano de contas'!$A$5:$A$154,0))&amp;"",""))</f>
        <v/>
      </c>
      <c r="G245" s="12" t="str">
        <f aca="false">IF(A245="","",IF(SUMPRODUCT(--($A$5:$A$304=A245))&gt;1,"Conta repetida no de-para",IF(C245="","Sem conta gerencial",IF(ISNA(MATCH(C245,'Plano de contas'!$A$5:$A$154,0)),"Não existe no plano",IF(INDEX('Plano de contas'!$F$5:$F$154,MATCH(C245,'Plano de contas'!$A$5:$A$154,0))&lt;&gt;"Sim","Conta sintética","OK")))))</f>
        <v/>
      </c>
      <c r="H245" s="10" t="str">
        <f aca="false">IF(A245="","",SUMPRODUCT(--(Lançamentos!$B$5:$B$504=A245)))</f>
        <v/>
      </c>
    </row>
    <row r="246" customFormat="false" ht="15" hidden="false" customHeight="false" outlineLevel="0" collapsed="false">
      <c r="A246" s="8"/>
      <c r="B246" s="11"/>
      <c r="C246" s="8"/>
      <c r="D246" s="12" t="str">
        <f aca="false">IF(C246="","",IFERROR(INDEX('Plano de contas'!$B$5:$B$154,MATCH(C246,'Plano de contas'!$A$5:$A$154,0)),""))</f>
        <v/>
      </c>
      <c r="E246" s="12" t="str">
        <f aca="false">IF(C246="","",IFERROR(INDEX('Plano de contas'!$E$5:$E$154,MATCH(C246,'Plano de contas'!$A$5:$A$154,0))&amp;"",""))</f>
        <v/>
      </c>
      <c r="F246" s="12" t="str">
        <f aca="false">IF(C246="","",IFERROR(INDEX('Plano de contas'!$D$5:$D$154,MATCH(C246,'Plano de contas'!$A$5:$A$154,0))&amp;"",""))</f>
        <v/>
      </c>
      <c r="G246" s="12" t="str">
        <f aca="false">IF(A246="","",IF(SUMPRODUCT(--($A$5:$A$304=A246))&gt;1,"Conta repetida no de-para",IF(C246="","Sem conta gerencial",IF(ISNA(MATCH(C246,'Plano de contas'!$A$5:$A$154,0)),"Não existe no plano",IF(INDEX('Plano de contas'!$F$5:$F$154,MATCH(C246,'Plano de contas'!$A$5:$A$154,0))&lt;&gt;"Sim","Conta sintética","OK")))))</f>
        <v/>
      </c>
      <c r="H246" s="10" t="str">
        <f aca="false">IF(A246="","",SUMPRODUCT(--(Lançamentos!$B$5:$B$504=A246)))</f>
        <v/>
      </c>
    </row>
    <row r="247" customFormat="false" ht="15" hidden="false" customHeight="false" outlineLevel="0" collapsed="false">
      <c r="A247" s="8"/>
      <c r="B247" s="11"/>
      <c r="C247" s="8"/>
      <c r="D247" s="12" t="str">
        <f aca="false">IF(C247="","",IFERROR(INDEX('Plano de contas'!$B$5:$B$154,MATCH(C247,'Plano de contas'!$A$5:$A$154,0)),""))</f>
        <v/>
      </c>
      <c r="E247" s="12" t="str">
        <f aca="false">IF(C247="","",IFERROR(INDEX('Plano de contas'!$E$5:$E$154,MATCH(C247,'Plano de contas'!$A$5:$A$154,0))&amp;"",""))</f>
        <v/>
      </c>
      <c r="F247" s="12" t="str">
        <f aca="false">IF(C247="","",IFERROR(INDEX('Plano de contas'!$D$5:$D$154,MATCH(C247,'Plano de contas'!$A$5:$A$154,0))&amp;"",""))</f>
        <v/>
      </c>
      <c r="G247" s="12" t="str">
        <f aca="false">IF(A247="","",IF(SUMPRODUCT(--($A$5:$A$304=A247))&gt;1,"Conta repetida no de-para",IF(C247="","Sem conta gerencial",IF(ISNA(MATCH(C247,'Plano de contas'!$A$5:$A$154,0)),"Não existe no plano",IF(INDEX('Plano de contas'!$F$5:$F$154,MATCH(C247,'Plano de contas'!$A$5:$A$154,0))&lt;&gt;"Sim","Conta sintética","OK")))))</f>
        <v/>
      </c>
      <c r="H247" s="10" t="str">
        <f aca="false">IF(A247="","",SUMPRODUCT(--(Lançamentos!$B$5:$B$504=A247)))</f>
        <v/>
      </c>
    </row>
    <row r="248" customFormat="false" ht="15" hidden="false" customHeight="false" outlineLevel="0" collapsed="false">
      <c r="A248" s="8"/>
      <c r="B248" s="11"/>
      <c r="C248" s="8"/>
      <c r="D248" s="12" t="str">
        <f aca="false">IF(C248="","",IFERROR(INDEX('Plano de contas'!$B$5:$B$154,MATCH(C248,'Plano de contas'!$A$5:$A$154,0)),""))</f>
        <v/>
      </c>
      <c r="E248" s="12" t="str">
        <f aca="false">IF(C248="","",IFERROR(INDEX('Plano de contas'!$E$5:$E$154,MATCH(C248,'Plano de contas'!$A$5:$A$154,0))&amp;"",""))</f>
        <v/>
      </c>
      <c r="F248" s="12" t="str">
        <f aca="false">IF(C248="","",IFERROR(INDEX('Plano de contas'!$D$5:$D$154,MATCH(C248,'Plano de contas'!$A$5:$A$154,0))&amp;"",""))</f>
        <v/>
      </c>
      <c r="G248" s="12" t="str">
        <f aca="false">IF(A248="","",IF(SUMPRODUCT(--($A$5:$A$304=A248))&gt;1,"Conta repetida no de-para",IF(C248="","Sem conta gerencial",IF(ISNA(MATCH(C248,'Plano de contas'!$A$5:$A$154,0)),"Não existe no plano",IF(INDEX('Plano de contas'!$F$5:$F$154,MATCH(C248,'Plano de contas'!$A$5:$A$154,0))&lt;&gt;"Sim","Conta sintética","OK")))))</f>
        <v/>
      </c>
      <c r="H248" s="10" t="str">
        <f aca="false">IF(A248="","",SUMPRODUCT(--(Lançamentos!$B$5:$B$504=A248)))</f>
        <v/>
      </c>
    </row>
    <row r="249" customFormat="false" ht="15" hidden="false" customHeight="false" outlineLevel="0" collapsed="false">
      <c r="A249" s="8"/>
      <c r="B249" s="11"/>
      <c r="C249" s="8"/>
      <c r="D249" s="12" t="str">
        <f aca="false">IF(C249="","",IFERROR(INDEX('Plano de contas'!$B$5:$B$154,MATCH(C249,'Plano de contas'!$A$5:$A$154,0)),""))</f>
        <v/>
      </c>
      <c r="E249" s="12" t="str">
        <f aca="false">IF(C249="","",IFERROR(INDEX('Plano de contas'!$E$5:$E$154,MATCH(C249,'Plano de contas'!$A$5:$A$154,0))&amp;"",""))</f>
        <v/>
      </c>
      <c r="F249" s="12" t="str">
        <f aca="false">IF(C249="","",IFERROR(INDEX('Plano de contas'!$D$5:$D$154,MATCH(C249,'Plano de contas'!$A$5:$A$154,0))&amp;"",""))</f>
        <v/>
      </c>
      <c r="G249" s="12" t="str">
        <f aca="false">IF(A249="","",IF(SUMPRODUCT(--($A$5:$A$304=A249))&gt;1,"Conta repetida no de-para",IF(C249="","Sem conta gerencial",IF(ISNA(MATCH(C249,'Plano de contas'!$A$5:$A$154,0)),"Não existe no plano",IF(INDEX('Plano de contas'!$F$5:$F$154,MATCH(C249,'Plano de contas'!$A$5:$A$154,0))&lt;&gt;"Sim","Conta sintética","OK")))))</f>
        <v/>
      </c>
      <c r="H249" s="10" t="str">
        <f aca="false">IF(A249="","",SUMPRODUCT(--(Lançamentos!$B$5:$B$504=A249)))</f>
        <v/>
      </c>
    </row>
    <row r="250" customFormat="false" ht="15" hidden="false" customHeight="false" outlineLevel="0" collapsed="false">
      <c r="A250" s="8"/>
      <c r="B250" s="11"/>
      <c r="C250" s="8"/>
      <c r="D250" s="12" t="str">
        <f aca="false">IF(C250="","",IFERROR(INDEX('Plano de contas'!$B$5:$B$154,MATCH(C250,'Plano de contas'!$A$5:$A$154,0)),""))</f>
        <v/>
      </c>
      <c r="E250" s="12" t="str">
        <f aca="false">IF(C250="","",IFERROR(INDEX('Plano de contas'!$E$5:$E$154,MATCH(C250,'Plano de contas'!$A$5:$A$154,0))&amp;"",""))</f>
        <v/>
      </c>
      <c r="F250" s="12" t="str">
        <f aca="false">IF(C250="","",IFERROR(INDEX('Plano de contas'!$D$5:$D$154,MATCH(C250,'Plano de contas'!$A$5:$A$154,0))&amp;"",""))</f>
        <v/>
      </c>
      <c r="G250" s="12" t="str">
        <f aca="false">IF(A250="","",IF(SUMPRODUCT(--($A$5:$A$304=A250))&gt;1,"Conta repetida no de-para",IF(C250="","Sem conta gerencial",IF(ISNA(MATCH(C250,'Plano de contas'!$A$5:$A$154,0)),"Não existe no plano",IF(INDEX('Plano de contas'!$F$5:$F$154,MATCH(C250,'Plano de contas'!$A$5:$A$154,0))&lt;&gt;"Sim","Conta sintética","OK")))))</f>
        <v/>
      </c>
      <c r="H250" s="10" t="str">
        <f aca="false">IF(A250="","",SUMPRODUCT(--(Lançamentos!$B$5:$B$504=A250)))</f>
        <v/>
      </c>
    </row>
    <row r="251" customFormat="false" ht="15" hidden="false" customHeight="false" outlineLevel="0" collapsed="false">
      <c r="A251" s="8"/>
      <c r="B251" s="11"/>
      <c r="C251" s="8"/>
      <c r="D251" s="12" t="str">
        <f aca="false">IF(C251="","",IFERROR(INDEX('Plano de contas'!$B$5:$B$154,MATCH(C251,'Plano de contas'!$A$5:$A$154,0)),""))</f>
        <v/>
      </c>
      <c r="E251" s="12" t="str">
        <f aca="false">IF(C251="","",IFERROR(INDEX('Plano de contas'!$E$5:$E$154,MATCH(C251,'Plano de contas'!$A$5:$A$154,0))&amp;"",""))</f>
        <v/>
      </c>
      <c r="F251" s="12" t="str">
        <f aca="false">IF(C251="","",IFERROR(INDEX('Plano de contas'!$D$5:$D$154,MATCH(C251,'Plano de contas'!$A$5:$A$154,0))&amp;"",""))</f>
        <v/>
      </c>
      <c r="G251" s="12" t="str">
        <f aca="false">IF(A251="","",IF(SUMPRODUCT(--($A$5:$A$304=A251))&gt;1,"Conta repetida no de-para",IF(C251="","Sem conta gerencial",IF(ISNA(MATCH(C251,'Plano de contas'!$A$5:$A$154,0)),"Não existe no plano",IF(INDEX('Plano de contas'!$F$5:$F$154,MATCH(C251,'Plano de contas'!$A$5:$A$154,0))&lt;&gt;"Sim","Conta sintética","OK")))))</f>
        <v/>
      </c>
      <c r="H251" s="10" t="str">
        <f aca="false">IF(A251="","",SUMPRODUCT(--(Lançamentos!$B$5:$B$504=A251)))</f>
        <v/>
      </c>
    </row>
    <row r="252" customFormat="false" ht="15" hidden="false" customHeight="false" outlineLevel="0" collapsed="false">
      <c r="A252" s="8"/>
      <c r="B252" s="11"/>
      <c r="C252" s="8"/>
      <c r="D252" s="12" t="str">
        <f aca="false">IF(C252="","",IFERROR(INDEX('Plano de contas'!$B$5:$B$154,MATCH(C252,'Plano de contas'!$A$5:$A$154,0)),""))</f>
        <v/>
      </c>
      <c r="E252" s="12" t="str">
        <f aca="false">IF(C252="","",IFERROR(INDEX('Plano de contas'!$E$5:$E$154,MATCH(C252,'Plano de contas'!$A$5:$A$154,0))&amp;"",""))</f>
        <v/>
      </c>
      <c r="F252" s="12" t="str">
        <f aca="false">IF(C252="","",IFERROR(INDEX('Plano de contas'!$D$5:$D$154,MATCH(C252,'Plano de contas'!$A$5:$A$154,0))&amp;"",""))</f>
        <v/>
      </c>
      <c r="G252" s="12" t="str">
        <f aca="false">IF(A252="","",IF(SUMPRODUCT(--($A$5:$A$304=A252))&gt;1,"Conta repetida no de-para",IF(C252="","Sem conta gerencial",IF(ISNA(MATCH(C252,'Plano de contas'!$A$5:$A$154,0)),"Não existe no plano",IF(INDEX('Plano de contas'!$F$5:$F$154,MATCH(C252,'Plano de contas'!$A$5:$A$154,0))&lt;&gt;"Sim","Conta sintética","OK")))))</f>
        <v/>
      </c>
      <c r="H252" s="10" t="str">
        <f aca="false">IF(A252="","",SUMPRODUCT(--(Lançamentos!$B$5:$B$504=A252)))</f>
        <v/>
      </c>
    </row>
    <row r="253" customFormat="false" ht="15" hidden="false" customHeight="false" outlineLevel="0" collapsed="false">
      <c r="A253" s="8"/>
      <c r="B253" s="11"/>
      <c r="C253" s="8"/>
      <c r="D253" s="12" t="str">
        <f aca="false">IF(C253="","",IFERROR(INDEX('Plano de contas'!$B$5:$B$154,MATCH(C253,'Plano de contas'!$A$5:$A$154,0)),""))</f>
        <v/>
      </c>
      <c r="E253" s="12" t="str">
        <f aca="false">IF(C253="","",IFERROR(INDEX('Plano de contas'!$E$5:$E$154,MATCH(C253,'Plano de contas'!$A$5:$A$154,0))&amp;"",""))</f>
        <v/>
      </c>
      <c r="F253" s="12" t="str">
        <f aca="false">IF(C253="","",IFERROR(INDEX('Plano de contas'!$D$5:$D$154,MATCH(C253,'Plano de contas'!$A$5:$A$154,0))&amp;"",""))</f>
        <v/>
      </c>
      <c r="G253" s="12" t="str">
        <f aca="false">IF(A253="","",IF(SUMPRODUCT(--($A$5:$A$304=A253))&gt;1,"Conta repetida no de-para",IF(C253="","Sem conta gerencial",IF(ISNA(MATCH(C253,'Plano de contas'!$A$5:$A$154,0)),"Não existe no plano",IF(INDEX('Plano de contas'!$F$5:$F$154,MATCH(C253,'Plano de contas'!$A$5:$A$154,0))&lt;&gt;"Sim","Conta sintética","OK")))))</f>
        <v/>
      </c>
      <c r="H253" s="10" t="str">
        <f aca="false">IF(A253="","",SUMPRODUCT(--(Lançamentos!$B$5:$B$504=A253)))</f>
        <v/>
      </c>
    </row>
    <row r="254" customFormat="false" ht="15" hidden="false" customHeight="false" outlineLevel="0" collapsed="false">
      <c r="A254" s="8"/>
      <c r="B254" s="11"/>
      <c r="C254" s="8"/>
      <c r="D254" s="12" t="str">
        <f aca="false">IF(C254="","",IFERROR(INDEX('Plano de contas'!$B$5:$B$154,MATCH(C254,'Plano de contas'!$A$5:$A$154,0)),""))</f>
        <v/>
      </c>
      <c r="E254" s="12" t="str">
        <f aca="false">IF(C254="","",IFERROR(INDEX('Plano de contas'!$E$5:$E$154,MATCH(C254,'Plano de contas'!$A$5:$A$154,0))&amp;"",""))</f>
        <v/>
      </c>
      <c r="F254" s="12" t="str">
        <f aca="false">IF(C254="","",IFERROR(INDEX('Plano de contas'!$D$5:$D$154,MATCH(C254,'Plano de contas'!$A$5:$A$154,0))&amp;"",""))</f>
        <v/>
      </c>
      <c r="G254" s="12" t="str">
        <f aca="false">IF(A254="","",IF(SUMPRODUCT(--($A$5:$A$304=A254))&gt;1,"Conta repetida no de-para",IF(C254="","Sem conta gerencial",IF(ISNA(MATCH(C254,'Plano de contas'!$A$5:$A$154,0)),"Não existe no plano",IF(INDEX('Plano de contas'!$F$5:$F$154,MATCH(C254,'Plano de contas'!$A$5:$A$154,0))&lt;&gt;"Sim","Conta sintética","OK")))))</f>
        <v/>
      </c>
      <c r="H254" s="10" t="str">
        <f aca="false">IF(A254="","",SUMPRODUCT(--(Lançamentos!$B$5:$B$504=A254)))</f>
        <v/>
      </c>
    </row>
    <row r="255" customFormat="false" ht="15" hidden="false" customHeight="false" outlineLevel="0" collapsed="false">
      <c r="A255" s="8"/>
      <c r="B255" s="11"/>
      <c r="C255" s="8"/>
      <c r="D255" s="12" t="str">
        <f aca="false">IF(C255="","",IFERROR(INDEX('Plano de contas'!$B$5:$B$154,MATCH(C255,'Plano de contas'!$A$5:$A$154,0)),""))</f>
        <v/>
      </c>
      <c r="E255" s="12" t="str">
        <f aca="false">IF(C255="","",IFERROR(INDEX('Plano de contas'!$E$5:$E$154,MATCH(C255,'Plano de contas'!$A$5:$A$154,0))&amp;"",""))</f>
        <v/>
      </c>
      <c r="F255" s="12" t="str">
        <f aca="false">IF(C255="","",IFERROR(INDEX('Plano de contas'!$D$5:$D$154,MATCH(C255,'Plano de contas'!$A$5:$A$154,0))&amp;"",""))</f>
        <v/>
      </c>
      <c r="G255" s="12" t="str">
        <f aca="false">IF(A255="","",IF(SUMPRODUCT(--($A$5:$A$304=A255))&gt;1,"Conta repetida no de-para",IF(C255="","Sem conta gerencial",IF(ISNA(MATCH(C255,'Plano de contas'!$A$5:$A$154,0)),"Não existe no plano",IF(INDEX('Plano de contas'!$F$5:$F$154,MATCH(C255,'Plano de contas'!$A$5:$A$154,0))&lt;&gt;"Sim","Conta sintética","OK")))))</f>
        <v/>
      </c>
      <c r="H255" s="10" t="str">
        <f aca="false">IF(A255="","",SUMPRODUCT(--(Lançamentos!$B$5:$B$504=A255)))</f>
        <v/>
      </c>
    </row>
    <row r="256" customFormat="false" ht="15" hidden="false" customHeight="false" outlineLevel="0" collapsed="false">
      <c r="A256" s="8"/>
      <c r="B256" s="11"/>
      <c r="C256" s="8"/>
      <c r="D256" s="12" t="str">
        <f aca="false">IF(C256="","",IFERROR(INDEX('Plano de contas'!$B$5:$B$154,MATCH(C256,'Plano de contas'!$A$5:$A$154,0)),""))</f>
        <v/>
      </c>
      <c r="E256" s="12" t="str">
        <f aca="false">IF(C256="","",IFERROR(INDEX('Plano de contas'!$E$5:$E$154,MATCH(C256,'Plano de contas'!$A$5:$A$154,0))&amp;"",""))</f>
        <v/>
      </c>
      <c r="F256" s="12" t="str">
        <f aca="false">IF(C256="","",IFERROR(INDEX('Plano de contas'!$D$5:$D$154,MATCH(C256,'Plano de contas'!$A$5:$A$154,0))&amp;"",""))</f>
        <v/>
      </c>
      <c r="G256" s="12" t="str">
        <f aca="false">IF(A256="","",IF(SUMPRODUCT(--($A$5:$A$304=A256))&gt;1,"Conta repetida no de-para",IF(C256="","Sem conta gerencial",IF(ISNA(MATCH(C256,'Plano de contas'!$A$5:$A$154,0)),"Não existe no plano",IF(INDEX('Plano de contas'!$F$5:$F$154,MATCH(C256,'Plano de contas'!$A$5:$A$154,0))&lt;&gt;"Sim","Conta sintética","OK")))))</f>
        <v/>
      </c>
      <c r="H256" s="10" t="str">
        <f aca="false">IF(A256="","",SUMPRODUCT(--(Lançamentos!$B$5:$B$504=A256)))</f>
        <v/>
      </c>
    </row>
    <row r="257" customFormat="false" ht="15" hidden="false" customHeight="false" outlineLevel="0" collapsed="false">
      <c r="A257" s="8"/>
      <c r="B257" s="11"/>
      <c r="C257" s="8"/>
      <c r="D257" s="12" t="str">
        <f aca="false">IF(C257="","",IFERROR(INDEX('Plano de contas'!$B$5:$B$154,MATCH(C257,'Plano de contas'!$A$5:$A$154,0)),""))</f>
        <v/>
      </c>
      <c r="E257" s="12" t="str">
        <f aca="false">IF(C257="","",IFERROR(INDEX('Plano de contas'!$E$5:$E$154,MATCH(C257,'Plano de contas'!$A$5:$A$154,0))&amp;"",""))</f>
        <v/>
      </c>
      <c r="F257" s="12" t="str">
        <f aca="false">IF(C257="","",IFERROR(INDEX('Plano de contas'!$D$5:$D$154,MATCH(C257,'Plano de contas'!$A$5:$A$154,0))&amp;"",""))</f>
        <v/>
      </c>
      <c r="G257" s="12" t="str">
        <f aca="false">IF(A257="","",IF(SUMPRODUCT(--($A$5:$A$304=A257))&gt;1,"Conta repetida no de-para",IF(C257="","Sem conta gerencial",IF(ISNA(MATCH(C257,'Plano de contas'!$A$5:$A$154,0)),"Não existe no plano",IF(INDEX('Plano de contas'!$F$5:$F$154,MATCH(C257,'Plano de contas'!$A$5:$A$154,0))&lt;&gt;"Sim","Conta sintética","OK")))))</f>
        <v/>
      </c>
      <c r="H257" s="10" t="str">
        <f aca="false">IF(A257="","",SUMPRODUCT(--(Lançamentos!$B$5:$B$504=A257)))</f>
        <v/>
      </c>
    </row>
    <row r="258" customFormat="false" ht="15" hidden="false" customHeight="false" outlineLevel="0" collapsed="false">
      <c r="A258" s="8"/>
      <c r="B258" s="11"/>
      <c r="C258" s="8"/>
      <c r="D258" s="12" t="str">
        <f aca="false">IF(C258="","",IFERROR(INDEX('Plano de contas'!$B$5:$B$154,MATCH(C258,'Plano de contas'!$A$5:$A$154,0)),""))</f>
        <v/>
      </c>
      <c r="E258" s="12" t="str">
        <f aca="false">IF(C258="","",IFERROR(INDEX('Plano de contas'!$E$5:$E$154,MATCH(C258,'Plano de contas'!$A$5:$A$154,0))&amp;"",""))</f>
        <v/>
      </c>
      <c r="F258" s="12" t="str">
        <f aca="false">IF(C258="","",IFERROR(INDEX('Plano de contas'!$D$5:$D$154,MATCH(C258,'Plano de contas'!$A$5:$A$154,0))&amp;"",""))</f>
        <v/>
      </c>
      <c r="G258" s="12" t="str">
        <f aca="false">IF(A258="","",IF(SUMPRODUCT(--($A$5:$A$304=A258))&gt;1,"Conta repetida no de-para",IF(C258="","Sem conta gerencial",IF(ISNA(MATCH(C258,'Plano de contas'!$A$5:$A$154,0)),"Não existe no plano",IF(INDEX('Plano de contas'!$F$5:$F$154,MATCH(C258,'Plano de contas'!$A$5:$A$154,0))&lt;&gt;"Sim","Conta sintética","OK")))))</f>
        <v/>
      </c>
      <c r="H258" s="10" t="str">
        <f aca="false">IF(A258="","",SUMPRODUCT(--(Lançamentos!$B$5:$B$504=A258)))</f>
        <v/>
      </c>
    </row>
    <row r="259" customFormat="false" ht="15" hidden="false" customHeight="false" outlineLevel="0" collapsed="false">
      <c r="A259" s="8"/>
      <c r="B259" s="11"/>
      <c r="C259" s="8"/>
      <c r="D259" s="12" t="str">
        <f aca="false">IF(C259="","",IFERROR(INDEX('Plano de contas'!$B$5:$B$154,MATCH(C259,'Plano de contas'!$A$5:$A$154,0)),""))</f>
        <v/>
      </c>
      <c r="E259" s="12" t="str">
        <f aca="false">IF(C259="","",IFERROR(INDEX('Plano de contas'!$E$5:$E$154,MATCH(C259,'Plano de contas'!$A$5:$A$154,0))&amp;"",""))</f>
        <v/>
      </c>
      <c r="F259" s="12" t="str">
        <f aca="false">IF(C259="","",IFERROR(INDEX('Plano de contas'!$D$5:$D$154,MATCH(C259,'Plano de contas'!$A$5:$A$154,0))&amp;"",""))</f>
        <v/>
      </c>
      <c r="G259" s="12" t="str">
        <f aca="false">IF(A259="","",IF(SUMPRODUCT(--($A$5:$A$304=A259))&gt;1,"Conta repetida no de-para",IF(C259="","Sem conta gerencial",IF(ISNA(MATCH(C259,'Plano de contas'!$A$5:$A$154,0)),"Não existe no plano",IF(INDEX('Plano de contas'!$F$5:$F$154,MATCH(C259,'Plano de contas'!$A$5:$A$154,0))&lt;&gt;"Sim","Conta sintética","OK")))))</f>
        <v/>
      </c>
      <c r="H259" s="10" t="str">
        <f aca="false">IF(A259="","",SUMPRODUCT(--(Lançamentos!$B$5:$B$504=A259)))</f>
        <v/>
      </c>
    </row>
    <row r="260" customFormat="false" ht="15" hidden="false" customHeight="false" outlineLevel="0" collapsed="false">
      <c r="A260" s="8"/>
      <c r="B260" s="11"/>
      <c r="C260" s="8"/>
      <c r="D260" s="12" t="str">
        <f aca="false">IF(C260="","",IFERROR(INDEX('Plano de contas'!$B$5:$B$154,MATCH(C260,'Plano de contas'!$A$5:$A$154,0)),""))</f>
        <v/>
      </c>
      <c r="E260" s="12" t="str">
        <f aca="false">IF(C260="","",IFERROR(INDEX('Plano de contas'!$E$5:$E$154,MATCH(C260,'Plano de contas'!$A$5:$A$154,0))&amp;"",""))</f>
        <v/>
      </c>
      <c r="F260" s="12" t="str">
        <f aca="false">IF(C260="","",IFERROR(INDEX('Plano de contas'!$D$5:$D$154,MATCH(C260,'Plano de contas'!$A$5:$A$154,0))&amp;"",""))</f>
        <v/>
      </c>
      <c r="G260" s="12" t="str">
        <f aca="false">IF(A260="","",IF(SUMPRODUCT(--($A$5:$A$304=A260))&gt;1,"Conta repetida no de-para",IF(C260="","Sem conta gerencial",IF(ISNA(MATCH(C260,'Plano de contas'!$A$5:$A$154,0)),"Não existe no plano",IF(INDEX('Plano de contas'!$F$5:$F$154,MATCH(C260,'Plano de contas'!$A$5:$A$154,0))&lt;&gt;"Sim","Conta sintética","OK")))))</f>
        <v/>
      </c>
      <c r="H260" s="10" t="str">
        <f aca="false">IF(A260="","",SUMPRODUCT(--(Lançamentos!$B$5:$B$504=A260)))</f>
        <v/>
      </c>
    </row>
    <row r="261" customFormat="false" ht="15" hidden="false" customHeight="false" outlineLevel="0" collapsed="false">
      <c r="A261" s="8"/>
      <c r="B261" s="11"/>
      <c r="C261" s="8"/>
      <c r="D261" s="12" t="str">
        <f aca="false">IF(C261="","",IFERROR(INDEX('Plano de contas'!$B$5:$B$154,MATCH(C261,'Plano de contas'!$A$5:$A$154,0)),""))</f>
        <v/>
      </c>
      <c r="E261" s="12" t="str">
        <f aca="false">IF(C261="","",IFERROR(INDEX('Plano de contas'!$E$5:$E$154,MATCH(C261,'Plano de contas'!$A$5:$A$154,0))&amp;"",""))</f>
        <v/>
      </c>
      <c r="F261" s="12" t="str">
        <f aca="false">IF(C261="","",IFERROR(INDEX('Plano de contas'!$D$5:$D$154,MATCH(C261,'Plano de contas'!$A$5:$A$154,0))&amp;"",""))</f>
        <v/>
      </c>
      <c r="G261" s="12" t="str">
        <f aca="false">IF(A261="","",IF(SUMPRODUCT(--($A$5:$A$304=A261))&gt;1,"Conta repetida no de-para",IF(C261="","Sem conta gerencial",IF(ISNA(MATCH(C261,'Plano de contas'!$A$5:$A$154,0)),"Não existe no plano",IF(INDEX('Plano de contas'!$F$5:$F$154,MATCH(C261,'Plano de contas'!$A$5:$A$154,0))&lt;&gt;"Sim","Conta sintética","OK")))))</f>
        <v/>
      </c>
      <c r="H261" s="10" t="str">
        <f aca="false">IF(A261="","",SUMPRODUCT(--(Lançamentos!$B$5:$B$504=A261)))</f>
        <v/>
      </c>
    </row>
    <row r="262" customFormat="false" ht="15" hidden="false" customHeight="false" outlineLevel="0" collapsed="false">
      <c r="A262" s="8"/>
      <c r="B262" s="11"/>
      <c r="C262" s="8"/>
      <c r="D262" s="12" t="str">
        <f aca="false">IF(C262="","",IFERROR(INDEX('Plano de contas'!$B$5:$B$154,MATCH(C262,'Plano de contas'!$A$5:$A$154,0)),""))</f>
        <v/>
      </c>
      <c r="E262" s="12" t="str">
        <f aca="false">IF(C262="","",IFERROR(INDEX('Plano de contas'!$E$5:$E$154,MATCH(C262,'Plano de contas'!$A$5:$A$154,0))&amp;"",""))</f>
        <v/>
      </c>
      <c r="F262" s="12" t="str">
        <f aca="false">IF(C262="","",IFERROR(INDEX('Plano de contas'!$D$5:$D$154,MATCH(C262,'Plano de contas'!$A$5:$A$154,0))&amp;"",""))</f>
        <v/>
      </c>
      <c r="G262" s="12" t="str">
        <f aca="false">IF(A262="","",IF(SUMPRODUCT(--($A$5:$A$304=A262))&gt;1,"Conta repetida no de-para",IF(C262="","Sem conta gerencial",IF(ISNA(MATCH(C262,'Plano de contas'!$A$5:$A$154,0)),"Não existe no plano",IF(INDEX('Plano de contas'!$F$5:$F$154,MATCH(C262,'Plano de contas'!$A$5:$A$154,0))&lt;&gt;"Sim","Conta sintética","OK")))))</f>
        <v/>
      </c>
      <c r="H262" s="10" t="str">
        <f aca="false">IF(A262="","",SUMPRODUCT(--(Lançamentos!$B$5:$B$504=A262)))</f>
        <v/>
      </c>
    </row>
    <row r="263" customFormat="false" ht="15" hidden="false" customHeight="false" outlineLevel="0" collapsed="false">
      <c r="A263" s="8"/>
      <c r="B263" s="11"/>
      <c r="C263" s="8"/>
      <c r="D263" s="12" t="str">
        <f aca="false">IF(C263="","",IFERROR(INDEX('Plano de contas'!$B$5:$B$154,MATCH(C263,'Plano de contas'!$A$5:$A$154,0)),""))</f>
        <v/>
      </c>
      <c r="E263" s="12" t="str">
        <f aca="false">IF(C263="","",IFERROR(INDEX('Plano de contas'!$E$5:$E$154,MATCH(C263,'Plano de contas'!$A$5:$A$154,0))&amp;"",""))</f>
        <v/>
      </c>
      <c r="F263" s="12" t="str">
        <f aca="false">IF(C263="","",IFERROR(INDEX('Plano de contas'!$D$5:$D$154,MATCH(C263,'Plano de contas'!$A$5:$A$154,0))&amp;"",""))</f>
        <v/>
      </c>
      <c r="G263" s="12" t="str">
        <f aca="false">IF(A263="","",IF(SUMPRODUCT(--($A$5:$A$304=A263))&gt;1,"Conta repetida no de-para",IF(C263="","Sem conta gerencial",IF(ISNA(MATCH(C263,'Plano de contas'!$A$5:$A$154,0)),"Não existe no plano",IF(INDEX('Plano de contas'!$F$5:$F$154,MATCH(C263,'Plano de contas'!$A$5:$A$154,0))&lt;&gt;"Sim","Conta sintética","OK")))))</f>
        <v/>
      </c>
      <c r="H263" s="10" t="str">
        <f aca="false">IF(A263="","",SUMPRODUCT(--(Lançamentos!$B$5:$B$504=A263)))</f>
        <v/>
      </c>
    </row>
    <row r="264" customFormat="false" ht="15" hidden="false" customHeight="false" outlineLevel="0" collapsed="false">
      <c r="A264" s="8"/>
      <c r="B264" s="11"/>
      <c r="C264" s="8"/>
      <c r="D264" s="12" t="str">
        <f aca="false">IF(C264="","",IFERROR(INDEX('Plano de contas'!$B$5:$B$154,MATCH(C264,'Plano de contas'!$A$5:$A$154,0)),""))</f>
        <v/>
      </c>
      <c r="E264" s="12" t="str">
        <f aca="false">IF(C264="","",IFERROR(INDEX('Plano de contas'!$E$5:$E$154,MATCH(C264,'Plano de contas'!$A$5:$A$154,0))&amp;"",""))</f>
        <v/>
      </c>
      <c r="F264" s="12" t="str">
        <f aca="false">IF(C264="","",IFERROR(INDEX('Plano de contas'!$D$5:$D$154,MATCH(C264,'Plano de contas'!$A$5:$A$154,0))&amp;"",""))</f>
        <v/>
      </c>
      <c r="G264" s="12" t="str">
        <f aca="false">IF(A264="","",IF(SUMPRODUCT(--($A$5:$A$304=A264))&gt;1,"Conta repetida no de-para",IF(C264="","Sem conta gerencial",IF(ISNA(MATCH(C264,'Plano de contas'!$A$5:$A$154,0)),"Não existe no plano",IF(INDEX('Plano de contas'!$F$5:$F$154,MATCH(C264,'Plano de contas'!$A$5:$A$154,0))&lt;&gt;"Sim","Conta sintética","OK")))))</f>
        <v/>
      </c>
      <c r="H264" s="10" t="str">
        <f aca="false">IF(A264="","",SUMPRODUCT(--(Lançamentos!$B$5:$B$504=A264)))</f>
        <v/>
      </c>
    </row>
    <row r="265" customFormat="false" ht="15" hidden="false" customHeight="false" outlineLevel="0" collapsed="false">
      <c r="A265" s="8"/>
      <c r="B265" s="11"/>
      <c r="C265" s="8"/>
      <c r="D265" s="12" t="str">
        <f aca="false">IF(C265="","",IFERROR(INDEX('Plano de contas'!$B$5:$B$154,MATCH(C265,'Plano de contas'!$A$5:$A$154,0)),""))</f>
        <v/>
      </c>
      <c r="E265" s="12" t="str">
        <f aca="false">IF(C265="","",IFERROR(INDEX('Plano de contas'!$E$5:$E$154,MATCH(C265,'Plano de contas'!$A$5:$A$154,0))&amp;"",""))</f>
        <v/>
      </c>
      <c r="F265" s="12" t="str">
        <f aca="false">IF(C265="","",IFERROR(INDEX('Plano de contas'!$D$5:$D$154,MATCH(C265,'Plano de contas'!$A$5:$A$154,0))&amp;"",""))</f>
        <v/>
      </c>
      <c r="G265" s="12" t="str">
        <f aca="false">IF(A265="","",IF(SUMPRODUCT(--($A$5:$A$304=A265))&gt;1,"Conta repetida no de-para",IF(C265="","Sem conta gerencial",IF(ISNA(MATCH(C265,'Plano de contas'!$A$5:$A$154,0)),"Não existe no plano",IF(INDEX('Plano de contas'!$F$5:$F$154,MATCH(C265,'Plano de contas'!$A$5:$A$154,0))&lt;&gt;"Sim","Conta sintética","OK")))))</f>
        <v/>
      </c>
      <c r="H265" s="10" t="str">
        <f aca="false">IF(A265="","",SUMPRODUCT(--(Lançamentos!$B$5:$B$504=A265)))</f>
        <v/>
      </c>
    </row>
    <row r="266" customFormat="false" ht="15" hidden="false" customHeight="false" outlineLevel="0" collapsed="false">
      <c r="A266" s="8"/>
      <c r="B266" s="11"/>
      <c r="C266" s="8"/>
      <c r="D266" s="12" t="str">
        <f aca="false">IF(C266="","",IFERROR(INDEX('Plano de contas'!$B$5:$B$154,MATCH(C266,'Plano de contas'!$A$5:$A$154,0)),""))</f>
        <v/>
      </c>
      <c r="E266" s="12" t="str">
        <f aca="false">IF(C266="","",IFERROR(INDEX('Plano de contas'!$E$5:$E$154,MATCH(C266,'Plano de contas'!$A$5:$A$154,0))&amp;"",""))</f>
        <v/>
      </c>
      <c r="F266" s="12" t="str">
        <f aca="false">IF(C266="","",IFERROR(INDEX('Plano de contas'!$D$5:$D$154,MATCH(C266,'Plano de contas'!$A$5:$A$154,0))&amp;"",""))</f>
        <v/>
      </c>
      <c r="G266" s="12" t="str">
        <f aca="false">IF(A266="","",IF(SUMPRODUCT(--($A$5:$A$304=A266))&gt;1,"Conta repetida no de-para",IF(C266="","Sem conta gerencial",IF(ISNA(MATCH(C266,'Plano de contas'!$A$5:$A$154,0)),"Não existe no plano",IF(INDEX('Plano de contas'!$F$5:$F$154,MATCH(C266,'Plano de contas'!$A$5:$A$154,0))&lt;&gt;"Sim","Conta sintética","OK")))))</f>
        <v/>
      </c>
      <c r="H266" s="10" t="str">
        <f aca="false">IF(A266="","",SUMPRODUCT(--(Lançamentos!$B$5:$B$504=A266)))</f>
        <v/>
      </c>
    </row>
    <row r="267" customFormat="false" ht="15" hidden="false" customHeight="false" outlineLevel="0" collapsed="false">
      <c r="A267" s="8"/>
      <c r="B267" s="11"/>
      <c r="C267" s="8"/>
      <c r="D267" s="12" t="str">
        <f aca="false">IF(C267="","",IFERROR(INDEX('Plano de contas'!$B$5:$B$154,MATCH(C267,'Plano de contas'!$A$5:$A$154,0)),""))</f>
        <v/>
      </c>
      <c r="E267" s="12" t="str">
        <f aca="false">IF(C267="","",IFERROR(INDEX('Plano de contas'!$E$5:$E$154,MATCH(C267,'Plano de contas'!$A$5:$A$154,0))&amp;"",""))</f>
        <v/>
      </c>
      <c r="F267" s="12" t="str">
        <f aca="false">IF(C267="","",IFERROR(INDEX('Plano de contas'!$D$5:$D$154,MATCH(C267,'Plano de contas'!$A$5:$A$154,0))&amp;"",""))</f>
        <v/>
      </c>
      <c r="G267" s="12" t="str">
        <f aca="false">IF(A267="","",IF(SUMPRODUCT(--($A$5:$A$304=A267))&gt;1,"Conta repetida no de-para",IF(C267="","Sem conta gerencial",IF(ISNA(MATCH(C267,'Plano de contas'!$A$5:$A$154,0)),"Não existe no plano",IF(INDEX('Plano de contas'!$F$5:$F$154,MATCH(C267,'Plano de contas'!$A$5:$A$154,0))&lt;&gt;"Sim","Conta sintética","OK")))))</f>
        <v/>
      </c>
      <c r="H267" s="10" t="str">
        <f aca="false">IF(A267="","",SUMPRODUCT(--(Lançamentos!$B$5:$B$504=A267)))</f>
        <v/>
      </c>
    </row>
    <row r="268" customFormat="false" ht="15" hidden="false" customHeight="false" outlineLevel="0" collapsed="false">
      <c r="A268" s="8"/>
      <c r="B268" s="11"/>
      <c r="C268" s="8"/>
      <c r="D268" s="12" t="str">
        <f aca="false">IF(C268="","",IFERROR(INDEX('Plano de contas'!$B$5:$B$154,MATCH(C268,'Plano de contas'!$A$5:$A$154,0)),""))</f>
        <v/>
      </c>
      <c r="E268" s="12" t="str">
        <f aca="false">IF(C268="","",IFERROR(INDEX('Plano de contas'!$E$5:$E$154,MATCH(C268,'Plano de contas'!$A$5:$A$154,0))&amp;"",""))</f>
        <v/>
      </c>
      <c r="F268" s="12" t="str">
        <f aca="false">IF(C268="","",IFERROR(INDEX('Plano de contas'!$D$5:$D$154,MATCH(C268,'Plano de contas'!$A$5:$A$154,0))&amp;"",""))</f>
        <v/>
      </c>
      <c r="G268" s="12" t="str">
        <f aca="false">IF(A268="","",IF(SUMPRODUCT(--($A$5:$A$304=A268))&gt;1,"Conta repetida no de-para",IF(C268="","Sem conta gerencial",IF(ISNA(MATCH(C268,'Plano de contas'!$A$5:$A$154,0)),"Não existe no plano",IF(INDEX('Plano de contas'!$F$5:$F$154,MATCH(C268,'Plano de contas'!$A$5:$A$154,0))&lt;&gt;"Sim","Conta sintética","OK")))))</f>
        <v/>
      </c>
      <c r="H268" s="10" t="str">
        <f aca="false">IF(A268="","",SUMPRODUCT(--(Lançamentos!$B$5:$B$504=A268)))</f>
        <v/>
      </c>
    </row>
    <row r="269" customFormat="false" ht="15" hidden="false" customHeight="false" outlineLevel="0" collapsed="false">
      <c r="A269" s="8"/>
      <c r="B269" s="11"/>
      <c r="C269" s="8"/>
      <c r="D269" s="12" t="str">
        <f aca="false">IF(C269="","",IFERROR(INDEX('Plano de contas'!$B$5:$B$154,MATCH(C269,'Plano de contas'!$A$5:$A$154,0)),""))</f>
        <v/>
      </c>
      <c r="E269" s="12" t="str">
        <f aca="false">IF(C269="","",IFERROR(INDEX('Plano de contas'!$E$5:$E$154,MATCH(C269,'Plano de contas'!$A$5:$A$154,0))&amp;"",""))</f>
        <v/>
      </c>
      <c r="F269" s="12" t="str">
        <f aca="false">IF(C269="","",IFERROR(INDEX('Plano de contas'!$D$5:$D$154,MATCH(C269,'Plano de contas'!$A$5:$A$154,0))&amp;"",""))</f>
        <v/>
      </c>
      <c r="G269" s="12" t="str">
        <f aca="false">IF(A269="","",IF(SUMPRODUCT(--($A$5:$A$304=A269))&gt;1,"Conta repetida no de-para",IF(C269="","Sem conta gerencial",IF(ISNA(MATCH(C269,'Plano de contas'!$A$5:$A$154,0)),"Não existe no plano",IF(INDEX('Plano de contas'!$F$5:$F$154,MATCH(C269,'Plano de contas'!$A$5:$A$154,0))&lt;&gt;"Sim","Conta sintética","OK")))))</f>
        <v/>
      </c>
      <c r="H269" s="10" t="str">
        <f aca="false">IF(A269="","",SUMPRODUCT(--(Lançamentos!$B$5:$B$504=A269)))</f>
        <v/>
      </c>
    </row>
    <row r="270" customFormat="false" ht="15" hidden="false" customHeight="false" outlineLevel="0" collapsed="false">
      <c r="A270" s="8"/>
      <c r="B270" s="11"/>
      <c r="C270" s="8"/>
      <c r="D270" s="12" t="str">
        <f aca="false">IF(C270="","",IFERROR(INDEX('Plano de contas'!$B$5:$B$154,MATCH(C270,'Plano de contas'!$A$5:$A$154,0)),""))</f>
        <v/>
      </c>
      <c r="E270" s="12" t="str">
        <f aca="false">IF(C270="","",IFERROR(INDEX('Plano de contas'!$E$5:$E$154,MATCH(C270,'Plano de contas'!$A$5:$A$154,0))&amp;"",""))</f>
        <v/>
      </c>
      <c r="F270" s="12" t="str">
        <f aca="false">IF(C270="","",IFERROR(INDEX('Plano de contas'!$D$5:$D$154,MATCH(C270,'Plano de contas'!$A$5:$A$154,0))&amp;"",""))</f>
        <v/>
      </c>
      <c r="G270" s="12" t="str">
        <f aca="false">IF(A270="","",IF(SUMPRODUCT(--($A$5:$A$304=A270))&gt;1,"Conta repetida no de-para",IF(C270="","Sem conta gerencial",IF(ISNA(MATCH(C270,'Plano de contas'!$A$5:$A$154,0)),"Não existe no plano",IF(INDEX('Plano de contas'!$F$5:$F$154,MATCH(C270,'Plano de contas'!$A$5:$A$154,0))&lt;&gt;"Sim","Conta sintética","OK")))))</f>
        <v/>
      </c>
      <c r="H270" s="10" t="str">
        <f aca="false">IF(A270="","",SUMPRODUCT(--(Lançamentos!$B$5:$B$504=A270)))</f>
        <v/>
      </c>
    </row>
    <row r="271" customFormat="false" ht="15" hidden="false" customHeight="false" outlineLevel="0" collapsed="false">
      <c r="A271" s="8"/>
      <c r="B271" s="11"/>
      <c r="C271" s="8"/>
      <c r="D271" s="12" t="str">
        <f aca="false">IF(C271="","",IFERROR(INDEX('Plano de contas'!$B$5:$B$154,MATCH(C271,'Plano de contas'!$A$5:$A$154,0)),""))</f>
        <v/>
      </c>
      <c r="E271" s="12" t="str">
        <f aca="false">IF(C271="","",IFERROR(INDEX('Plano de contas'!$E$5:$E$154,MATCH(C271,'Plano de contas'!$A$5:$A$154,0))&amp;"",""))</f>
        <v/>
      </c>
      <c r="F271" s="12" t="str">
        <f aca="false">IF(C271="","",IFERROR(INDEX('Plano de contas'!$D$5:$D$154,MATCH(C271,'Plano de contas'!$A$5:$A$154,0))&amp;"",""))</f>
        <v/>
      </c>
      <c r="G271" s="12" t="str">
        <f aca="false">IF(A271="","",IF(SUMPRODUCT(--($A$5:$A$304=A271))&gt;1,"Conta repetida no de-para",IF(C271="","Sem conta gerencial",IF(ISNA(MATCH(C271,'Plano de contas'!$A$5:$A$154,0)),"Não existe no plano",IF(INDEX('Plano de contas'!$F$5:$F$154,MATCH(C271,'Plano de contas'!$A$5:$A$154,0))&lt;&gt;"Sim","Conta sintética","OK")))))</f>
        <v/>
      </c>
      <c r="H271" s="10" t="str">
        <f aca="false">IF(A271="","",SUMPRODUCT(--(Lançamentos!$B$5:$B$504=A271)))</f>
        <v/>
      </c>
    </row>
    <row r="272" customFormat="false" ht="15" hidden="false" customHeight="false" outlineLevel="0" collapsed="false">
      <c r="A272" s="8"/>
      <c r="B272" s="11"/>
      <c r="C272" s="8"/>
      <c r="D272" s="12" t="str">
        <f aca="false">IF(C272="","",IFERROR(INDEX('Plano de contas'!$B$5:$B$154,MATCH(C272,'Plano de contas'!$A$5:$A$154,0)),""))</f>
        <v/>
      </c>
      <c r="E272" s="12" t="str">
        <f aca="false">IF(C272="","",IFERROR(INDEX('Plano de contas'!$E$5:$E$154,MATCH(C272,'Plano de contas'!$A$5:$A$154,0))&amp;"",""))</f>
        <v/>
      </c>
      <c r="F272" s="12" t="str">
        <f aca="false">IF(C272="","",IFERROR(INDEX('Plano de contas'!$D$5:$D$154,MATCH(C272,'Plano de contas'!$A$5:$A$154,0))&amp;"",""))</f>
        <v/>
      </c>
      <c r="G272" s="12" t="str">
        <f aca="false">IF(A272="","",IF(SUMPRODUCT(--($A$5:$A$304=A272))&gt;1,"Conta repetida no de-para",IF(C272="","Sem conta gerencial",IF(ISNA(MATCH(C272,'Plano de contas'!$A$5:$A$154,0)),"Não existe no plano",IF(INDEX('Plano de contas'!$F$5:$F$154,MATCH(C272,'Plano de contas'!$A$5:$A$154,0))&lt;&gt;"Sim","Conta sintética","OK")))))</f>
        <v/>
      </c>
      <c r="H272" s="10" t="str">
        <f aca="false">IF(A272="","",SUMPRODUCT(--(Lançamentos!$B$5:$B$504=A272)))</f>
        <v/>
      </c>
    </row>
    <row r="273" customFormat="false" ht="15" hidden="false" customHeight="false" outlineLevel="0" collapsed="false">
      <c r="A273" s="8"/>
      <c r="B273" s="11"/>
      <c r="C273" s="8"/>
      <c r="D273" s="12" t="str">
        <f aca="false">IF(C273="","",IFERROR(INDEX('Plano de contas'!$B$5:$B$154,MATCH(C273,'Plano de contas'!$A$5:$A$154,0)),""))</f>
        <v/>
      </c>
      <c r="E273" s="12" t="str">
        <f aca="false">IF(C273="","",IFERROR(INDEX('Plano de contas'!$E$5:$E$154,MATCH(C273,'Plano de contas'!$A$5:$A$154,0))&amp;"",""))</f>
        <v/>
      </c>
      <c r="F273" s="12" t="str">
        <f aca="false">IF(C273="","",IFERROR(INDEX('Plano de contas'!$D$5:$D$154,MATCH(C273,'Plano de contas'!$A$5:$A$154,0))&amp;"",""))</f>
        <v/>
      </c>
      <c r="G273" s="12" t="str">
        <f aca="false">IF(A273="","",IF(SUMPRODUCT(--($A$5:$A$304=A273))&gt;1,"Conta repetida no de-para",IF(C273="","Sem conta gerencial",IF(ISNA(MATCH(C273,'Plano de contas'!$A$5:$A$154,0)),"Não existe no plano",IF(INDEX('Plano de contas'!$F$5:$F$154,MATCH(C273,'Plano de contas'!$A$5:$A$154,0))&lt;&gt;"Sim","Conta sintética","OK")))))</f>
        <v/>
      </c>
      <c r="H273" s="10" t="str">
        <f aca="false">IF(A273="","",SUMPRODUCT(--(Lançamentos!$B$5:$B$504=A273)))</f>
        <v/>
      </c>
    </row>
    <row r="274" customFormat="false" ht="15" hidden="false" customHeight="false" outlineLevel="0" collapsed="false">
      <c r="A274" s="8"/>
      <c r="B274" s="11"/>
      <c r="C274" s="8"/>
      <c r="D274" s="12" t="str">
        <f aca="false">IF(C274="","",IFERROR(INDEX('Plano de contas'!$B$5:$B$154,MATCH(C274,'Plano de contas'!$A$5:$A$154,0)),""))</f>
        <v/>
      </c>
      <c r="E274" s="12" t="str">
        <f aca="false">IF(C274="","",IFERROR(INDEX('Plano de contas'!$E$5:$E$154,MATCH(C274,'Plano de contas'!$A$5:$A$154,0))&amp;"",""))</f>
        <v/>
      </c>
      <c r="F274" s="12" t="str">
        <f aca="false">IF(C274="","",IFERROR(INDEX('Plano de contas'!$D$5:$D$154,MATCH(C274,'Plano de contas'!$A$5:$A$154,0))&amp;"",""))</f>
        <v/>
      </c>
      <c r="G274" s="12" t="str">
        <f aca="false">IF(A274="","",IF(SUMPRODUCT(--($A$5:$A$304=A274))&gt;1,"Conta repetida no de-para",IF(C274="","Sem conta gerencial",IF(ISNA(MATCH(C274,'Plano de contas'!$A$5:$A$154,0)),"Não existe no plano",IF(INDEX('Plano de contas'!$F$5:$F$154,MATCH(C274,'Plano de contas'!$A$5:$A$154,0))&lt;&gt;"Sim","Conta sintética","OK")))))</f>
        <v/>
      </c>
      <c r="H274" s="10" t="str">
        <f aca="false">IF(A274="","",SUMPRODUCT(--(Lançamentos!$B$5:$B$504=A274)))</f>
        <v/>
      </c>
    </row>
    <row r="275" customFormat="false" ht="15" hidden="false" customHeight="false" outlineLevel="0" collapsed="false">
      <c r="A275" s="8"/>
      <c r="B275" s="11"/>
      <c r="C275" s="8"/>
      <c r="D275" s="12" t="str">
        <f aca="false">IF(C275="","",IFERROR(INDEX('Plano de contas'!$B$5:$B$154,MATCH(C275,'Plano de contas'!$A$5:$A$154,0)),""))</f>
        <v/>
      </c>
      <c r="E275" s="12" t="str">
        <f aca="false">IF(C275="","",IFERROR(INDEX('Plano de contas'!$E$5:$E$154,MATCH(C275,'Plano de contas'!$A$5:$A$154,0))&amp;"",""))</f>
        <v/>
      </c>
      <c r="F275" s="12" t="str">
        <f aca="false">IF(C275="","",IFERROR(INDEX('Plano de contas'!$D$5:$D$154,MATCH(C275,'Plano de contas'!$A$5:$A$154,0))&amp;"",""))</f>
        <v/>
      </c>
      <c r="G275" s="12" t="str">
        <f aca="false">IF(A275="","",IF(SUMPRODUCT(--($A$5:$A$304=A275))&gt;1,"Conta repetida no de-para",IF(C275="","Sem conta gerencial",IF(ISNA(MATCH(C275,'Plano de contas'!$A$5:$A$154,0)),"Não existe no plano",IF(INDEX('Plano de contas'!$F$5:$F$154,MATCH(C275,'Plano de contas'!$A$5:$A$154,0))&lt;&gt;"Sim","Conta sintética","OK")))))</f>
        <v/>
      </c>
      <c r="H275" s="10" t="str">
        <f aca="false">IF(A275="","",SUMPRODUCT(--(Lançamentos!$B$5:$B$504=A275)))</f>
        <v/>
      </c>
    </row>
    <row r="276" customFormat="false" ht="15" hidden="false" customHeight="false" outlineLevel="0" collapsed="false">
      <c r="A276" s="8"/>
      <c r="B276" s="11"/>
      <c r="C276" s="8"/>
      <c r="D276" s="12" t="str">
        <f aca="false">IF(C276="","",IFERROR(INDEX('Plano de contas'!$B$5:$B$154,MATCH(C276,'Plano de contas'!$A$5:$A$154,0)),""))</f>
        <v/>
      </c>
      <c r="E276" s="12" t="str">
        <f aca="false">IF(C276="","",IFERROR(INDEX('Plano de contas'!$E$5:$E$154,MATCH(C276,'Plano de contas'!$A$5:$A$154,0))&amp;"",""))</f>
        <v/>
      </c>
      <c r="F276" s="12" t="str">
        <f aca="false">IF(C276="","",IFERROR(INDEX('Plano de contas'!$D$5:$D$154,MATCH(C276,'Plano de contas'!$A$5:$A$154,0))&amp;"",""))</f>
        <v/>
      </c>
      <c r="G276" s="12" t="str">
        <f aca="false">IF(A276="","",IF(SUMPRODUCT(--($A$5:$A$304=A276))&gt;1,"Conta repetida no de-para",IF(C276="","Sem conta gerencial",IF(ISNA(MATCH(C276,'Plano de contas'!$A$5:$A$154,0)),"Não existe no plano",IF(INDEX('Plano de contas'!$F$5:$F$154,MATCH(C276,'Plano de contas'!$A$5:$A$154,0))&lt;&gt;"Sim","Conta sintética","OK")))))</f>
        <v/>
      </c>
      <c r="H276" s="10" t="str">
        <f aca="false">IF(A276="","",SUMPRODUCT(--(Lançamentos!$B$5:$B$504=A276)))</f>
        <v/>
      </c>
    </row>
    <row r="277" customFormat="false" ht="15" hidden="false" customHeight="false" outlineLevel="0" collapsed="false">
      <c r="A277" s="8"/>
      <c r="B277" s="11"/>
      <c r="C277" s="8"/>
      <c r="D277" s="12" t="str">
        <f aca="false">IF(C277="","",IFERROR(INDEX('Plano de contas'!$B$5:$B$154,MATCH(C277,'Plano de contas'!$A$5:$A$154,0)),""))</f>
        <v/>
      </c>
      <c r="E277" s="12" t="str">
        <f aca="false">IF(C277="","",IFERROR(INDEX('Plano de contas'!$E$5:$E$154,MATCH(C277,'Plano de contas'!$A$5:$A$154,0))&amp;"",""))</f>
        <v/>
      </c>
      <c r="F277" s="12" t="str">
        <f aca="false">IF(C277="","",IFERROR(INDEX('Plano de contas'!$D$5:$D$154,MATCH(C277,'Plano de contas'!$A$5:$A$154,0))&amp;"",""))</f>
        <v/>
      </c>
      <c r="G277" s="12" t="str">
        <f aca="false">IF(A277="","",IF(SUMPRODUCT(--($A$5:$A$304=A277))&gt;1,"Conta repetida no de-para",IF(C277="","Sem conta gerencial",IF(ISNA(MATCH(C277,'Plano de contas'!$A$5:$A$154,0)),"Não existe no plano",IF(INDEX('Plano de contas'!$F$5:$F$154,MATCH(C277,'Plano de contas'!$A$5:$A$154,0))&lt;&gt;"Sim","Conta sintética","OK")))))</f>
        <v/>
      </c>
      <c r="H277" s="10" t="str">
        <f aca="false">IF(A277="","",SUMPRODUCT(--(Lançamentos!$B$5:$B$504=A277)))</f>
        <v/>
      </c>
    </row>
    <row r="278" customFormat="false" ht="15" hidden="false" customHeight="false" outlineLevel="0" collapsed="false">
      <c r="A278" s="8"/>
      <c r="B278" s="11"/>
      <c r="C278" s="8"/>
      <c r="D278" s="12" t="str">
        <f aca="false">IF(C278="","",IFERROR(INDEX('Plano de contas'!$B$5:$B$154,MATCH(C278,'Plano de contas'!$A$5:$A$154,0)),""))</f>
        <v/>
      </c>
      <c r="E278" s="12" t="str">
        <f aca="false">IF(C278="","",IFERROR(INDEX('Plano de contas'!$E$5:$E$154,MATCH(C278,'Plano de contas'!$A$5:$A$154,0))&amp;"",""))</f>
        <v/>
      </c>
      <c r="F278" s="12" t="str">
        <f aca="false">IF(C278="","",IFERROR(INDEX('Plano de contas'!$D$5:$D$154,MATCH(C278,'Plano de contas'!$A$5:$A$154,0))&amp;"",""))</f>
        <v/>
      </c>
      <c r="G278" s="12" t="str">
        <f aca="false">IF(A278="","",IF(SUMPRODUCT(--($A$5:$A$304=A278))&gt;1,"Conta repetida no de-para",IF(C278="","Sem conta gerencial",IF(ISNA(MATCH(C278,'Plano de contas'!$A$5:$A$154,0)),"Não existe no plano",IF(INDEX('Plano de contas'!$F$5:$F$154,MATCH(C278,'Plano de contas'!$A$5:$A$154,0))&lt;&gt;"Sim","Conta sintética","OK")))))</f>
        <v/>
      </c>
      <c r="H278" s="10" t="str">
        <f aca="false">IF(A278="","",SUMPRODUCT(--(Lançamentos!$B$5:$B$504=A278)))</f>
        <v/>
      </c>
    </row>
    <row r="279" customFormat="false" ht="15" hidden="false" customHeight="false" outlineLevel="0" collapsed="false">
      <c r="A279" s="8"/>
      <c r="B279" s="11"/>
      <c r="C279" s="8"/>
      <c r="D279" s="12" t="str">
        <f aca="false">IF(C279="","",IFERROR(INDEX('Plano de contas'!$B$5:$B$154,MATCH(C279,'Plano de contas'!$A$5:$A$154,0)),""))</f>
        <v/>
      </c>
      <c r="E279" s="12" t="str">
        <f aca="false">IF(C279="","",IFERROR(INDEX('Plano de contas'!$E$5:$E$154,MATCH(C279,'Plano de contas'!$A$5:$A$154,0))&amp;"",""))</f>
        <v/>
      </c>
      <c r="F279" s="12" t="str">
        <f aca="false">IF(C279="","",IFERROR(INDEX('Plano de contas'!$D$5:$D$154,MATCH(C279,'Plano de contas'!$A$5:$A$154,0))&amp;"",""))</f>
        <v/>
      </c>
      <c r="G279" s="12" t="str">
        <f aca="false">IF(A279="","",IF(SUMPRODUCT(--($A$5:$A$304=A279))&gt;1,"Conta repetida no de-para",IF(C279="","Sem conta gerencial",IF(ISNA(MATCH(C279,'Plano de contas'!$A$5:$A$154,0)),"Não existe no plano",IF(INDEX('Plano de contas'!$F$5:$F$154,MATCH(C279,'Plano de contas'!$A$5:$A$154,0))&lt;&gt;"Sim","Conta sintética","OK")))))</f>
        <v/>
      </c>
      <c r="H279" s="10" t="str">
        <f aca="false">IF(A279="","",SUMPRODUCT(--(Lançamentos!$B$5:$B$504=A279)))</f>
        <v/>
      </c>
    </row>
    <row r="280" customFormat="false" ht="15" hidden="false" customHeight="false" outlineLevel="0" collapsed="false">
      <c r="A280" s="8"/>
      <c r="B280" s="11"/>
      <c r="C280" s="8"/>
      <c r="D280" s="12" t="str">
        <f aca="false">IF(C280="","",IFERROR(INDEX('Plano de contas'!$B$5:$B$154,MATCH(C280,'Plano de contas'!$A$5:$A$154,0)),""))</f>
        <v/>
      </c>
      <c r="E280" s="12" t="str">
        <f aca="false">IF(C280="","",IFERROR(INDEX('Plano de contas'!$E$5:$E$154,MATCH(C280,'Plano de contas'!$A$5:$A$154,0))&amp;"",""))</f>
        <v/>
      </c>
      <c r="F280" s="12" t="str">
        <f aca="false">IF(C280="","",IFERROR(INDEX('Plano de contas'!$D$5:$D$154,MATCH(C280,'Plano de contas'!$A$5:$A$154,0))&amp;"",""))</f>
        <v/>
      </c>
      <c r="G280" s="12" t="str">
        <f aca="false">IF(A280="","",IF(SUMPRODUCT(--($A$5:$A$304=A280))&gt;1,"Conta repetida no de-para",IF(C280="","Sem conta gerencial",IF(ISNA(MATCH(C280,'Plano de contas'!$A$5:$A$154,0)),"Não existe no plano",IF(INDEX('Plano de contas'!$F$5:$F$154,MATCH(C280,'Plano de contas'!$A$5:$A$154,0))&lt;&gt;"Sim","Conta sintética","OK")))))</f>
        <v/>
      </c>
      <c r="H280" s="10" t="str">
        <f aca="false">IF(A280="","",SUMPRODUCT(--(Lançamentos!$B$5:$B$504=A280)))</f>
        <v/>
      </c>
    </row>
    <row r="281" customFormat="false" ht="15" hidden="false" customHeight="false" outlineLevel="0" collapsed="false">
      <c r="A281" s="8"/>
      <c r="B281" s="11"/>
      <c r="C281" s="8"/>
      <c r="D281" s="12" t="str">
        <f aca="false">IF(C281="","",IFERROR(INDEX('Plano de contas'!$B$5:$B$154,MATCH(C281,'Plano de contas'!$A$5:$A$154,0)),""))</f>
        <v/>
      </c>
      <c r="E281" s="12" t="str">
        <f aca="false">IF(C281="","",IFERROR(INDEX('Plano de contas'!$E$5:$E$154,MATCH(C281,'Plano de contas'!$A$5:$A$154,0))&amp;"",""))</f>
        <v/>
      </c>
      <c r="F281" s="12" t="str">
        <f aca="false">IF(C281="","",IFERROR(INDEX('Plano de contas'!$D$5:$D$154,MATCH(C281,'Plano de contas'!$A$5:$A$154,0))&amp;"",""))</f>
        <v/>
      </c>
      <c r="G281" s="12" t="str">
        <f aca="false">IF(A281="","",IF(SUMPRODUCT(--($A$5:$A$304=A281))&gt;1,"Conta repetida no de-para",IF(C281="","Sem conta gerencial",IF(ISNA(MATCH(C281,'Plano de contas'!$A$5:$A$154,0)),"Não existe no plano",IF(INDEX('Plano de contas'!$F$5:$F$154,MATCH(C281,'Plano de contas'!$A$5:$A$154,0))&lt;&gt;"Sim","Conta sintética","OK")))))</f>
        <v/>
      </c>
      <c r="H281" s="10" t="str">
        <f aca="false">IF(A281="","",SUMPRODUCT(--(Lançamentos!$B$5:$B$504=A281)))</f>
        <v/>
      </c>
    </row>
    <row r="282" customFormat="false" ht="15" hidden="false" customHeight="false" outlineLevel="0" collapsed="false">
      <c r="A282" s="8"/>
      <c r="B282" s="11"/>
      <c r="C282" s="8"/>
      <c r="D282" s="12" t="str">
        <f aca="false">IF(C282="","",IFERROR(INDEX('Plano de contas'!$B$5:$B$154,MATCH(C282,'Plano de contas'!$A$5:$A$154,0)),""))</f>
        <v/>
      </c>
      <c r="E282" s="12" t="str">
        <f aca="false">IF(C282="","",IFERROR(INDEX('Plano de contas'!$E$5:$E$154,MATCH(C282,'Plano de contas'!$A$5:$A$154,0))&amp;"",""))</f>
        <v/>
      </c>
      <c r="F282" s="12" t="str">
        <f aca="false">IF(C282="","",IFERROR(INDEX('Plano de contas'!$D$5:$D$154,MATCH(C282,'Plano de contas'!$A$5:$A$154,0))&amp;"",""))</f>
        <v/>
      </c>
      <c r="G282" s="12" t="str">
        <f aca="false">IF(A282="","",IF(SUMPRODUCT(--($A$5:$A$304=A282))&gt;1,"Conta repetida no de-para",IF(C282="","Sem conta gerencial",IF(ISNA(MATCH(C282,'Plano de contas'!$A$5:$A$154,0)),"Não existe no plano",IF(INDEX('Plano de contas'!$F$5:$F$154,MATCH(C282,'Plano de contas'!$A$5:$A$154,0))&lt;&gt;"Sim","Conta sintética","OK")))))</f>
        <v/>
      </c>
      <c r="H282" s="10" t="str">
        <f aca="false">IF(A282="","",SUMPRODUCT(--(Lançamentos!$B$5:$B$504=A282)))</f>
        <v/>
      </c>
    </row>
    <row r="283" customFormat="false" ht="15" hidden="false" customHeight="false" outlineLevel="0" collapsed="false">
      <c r="A283" s="8"/>
      <c r="B283" s="11"/>
      <c r="C283" s="8"/>
      <c r="D283" s="12" t="str">
        <f aca="false">IF(C283="","",IFERROR(INDEX('Plano de contas'!$B$5:$B$154,MATCH(C283,'Plano de contas'!$A$5:$A$154,0)),""))</f>
        <v/>
      </c>
      <c r="E283" s="12" t="str">
        <f aca="false">IF(C283="","",IFERROR(INDEX('Plano de contas'!$E$5:$E$154,MATCH(C283,'Plano de contas'!$A$5:$A$154,0))&amp;"",""))</f>
        <v/>
      </c>
      <c r="F283" s="12" t="str">
        <f aca="false">IF(C283="","",IFERROR(INDEX('Plano de contas'!$D$5:$D$154,MATCH(C283,'Plano de contas'!$A$5:$A$154,0))&amp;"",""))</f>
        <v/>
      </c>
      <c r="G283" s="12" t="str">
        <f aca="false">IF(A283="","",IF(SUMPRODUCT(--($A$5:$A$304=A283))&gt;1,"Conta repetida no de-para",IF(C283="","Sem conta gerencial",IF(ISNA(MATCH(C283,'Plano de contas'!$A$5:$A$154,0)),"Não existe no plano",IF(INDEX('Plano de contas'!$F$5:$F$154,MATCH(C283,'Plano de contas'!$A$5:$A$154,0))&lt;&gt;"Sim","Conta sintética","OK")))))</f>
        <v/>
      </c>
      <c r="H283" s="10" t="str">
        <f aca="false">IF(A283="","",SUMPRODUCT(--(Lançamentos!$B$5:$B$504=A283)))</f>
        <v/>
      </c>
    </row>
    <row r="284" customFormat="false" ht="15" hidden="false" customHeight="false" outlineLevel="0" collapsed="false">
      <c r="A284" s="8"/>
      <c r="B284" s="11"/>
      <c r="C284" s="8"/>
      <c r="D284" s="12" t="str">
        <f aca="false">IF(C284="","",IFERROR(INDEX('Plano de contas'!$B$5:$B$154,MATCH(C284,'Plano de contas'!$A$5:$A$154,0)),""))</f>
        <v/>
      </c>
      <c r="E284" s="12" t="str">
        <f aca="false">IF(C284="","",IFERROR(INDEX('Plano de contas'!$E$5:$E$154,MATCH(C284,'Plano de contas'!$A$5:$A$154,0))&amp;"",""))</f>
        <v/>
      </c>
      <c r="F284" s="12" t="str">
        <f aca="false">IF(C284="","",IFERROR(INDEX('Plano de contas'!$D$5:$D$154,MATCH(C284,'Plano de contas'!$A$5:$A$154,0))&amp;"",""))</f>
        <v/>
      </c>
      <c r="G284" s="12" t="str">
        <f aca="false">IF(A284="","",IF(SUMPRODUCT(--($A$5:$A$304=A284))&gt;1,"Conta repetida no de-para",IF(C284="","Sem conta gerencial",IF(ISNA(MATCH(C284,'Plano de contas'!$A$5:$A$154,0)),"Não existe no plano",IF(INDEX('Plano de contas'!$F$5:$F$154,MATCH(C284,'Plano de contas'!$A$5:$A$154,0))&lt;&gt;"Sim","Conta sintética","OK")))))</f>
        <v/>
      </c>
      <c r="H284" s="10" t="str">
        <f aca="false">IF(A284="","",SUMPRODUCT(--(Lançamentos!$B$5:$B$504=A284)))</f>
        <v/>
      </c>
    </row>
    <row r="285" customFormat="false" ht="15" hidden="false" customHeight="false" outlineLevel="0" collapsed="false">
      <c r="A285" s="8"/>
      <c r="B285" s="11"/>
      <c r="C285" s="8"/>
      <c r="D285" s="12" t="str">
        <f aca="false">IF(C285="","",IFERROR(INDEX('Plano de contas'!$B$5:$B$154,MATCH(C285,'Plano de contas'!$A$5:$A$154,0)),""))</f>
        <v/>
      </c>
      <c r="E285" s="12" t="str">
        <f aca="false">IF(C285="","",IFERROR(INDEX('Plano de contas'!$E$5:$E$154,MATCH(C285,'Plano de contas'!$A$5:$A$154,0))&amp;"",""))</f>
        <v/>
      </c>
      <c r="F285" s="12" t="str">
        <f aca="false">IF(C285="","",IFERROR(INDEX('Plano de contas'!$D$5:$D$154,MATCH(C285,'Plano de contas'!$A$5:$A$154,0))&amp;"",""))</f>
        <v/>
      </c>
      <c r="G285" s="12" t="str">
        <f aca="false">IF(A285="","",IF(SUMPRODUCT(--($A$5:$A$304=A285))&gt;1,"Conta repetida no de-para",IF(C285="","Sem conta gerencial",IF(ISNA(MATCH(C285,'Plano de contas'!$A$5:$A$154,0)),"Não existe no plano",IF(INDEX('Plano de contas'!$F$5:$F$154,MATCH(C285,'Plano de contas'!$A$5:$A$154,0))&lt;&gt;"Sim","Conta sintética","OK")))))</f>
        <v/>
      </c>
      <c r="H285" s="10" t="str">
        <f aca="false">IF(A285="","",SUMPRODUCT(--(Lançamentos!$B$5:$B$504=A285)))</f>
        <v/>
      </c>
    </row>
    <row r="286" customFormat="false" ht="15" hidden="false" customHeight="false" outlineLevel="0" collapsed="false">
      <c r="A286" s="8"/>
      <c r="B286" s="11"/>
      <c r="C286" s="8"/>
      <c r="D286" s="12" t="str">
        <f aca="false">IF(C286="","",IFERROR(INDEX('Plano de contas'!$B$5:$B$154,MATCH(C286,'Plano de contas'!$A$5:$A$154,0)),""))</f>
        <v/>
      </c>
      <c r="E286" s="12" t="str">
        <f aca="false">IF(C286="","",IFERROR(INDEX('Plano de contas'!$E$5:$E$154,MATCH(C286,'Plano de contas'!$A$5:$A$154,0))&amp;"",""))</f>
        <v/>
      </c>
      <c r="F286" s="12" t="str">
        <f aca="false">IF(C286="","",IFERROR(INDEX('Plano de contas'!$D$5:$D$154,MATCH(C286,'Plano de contas'!$A$5:$A$154,0))&amp;"",""))</f>
        <v/>
      </c>
      <c r="G286" s="12" t="str">
        <f aca="false">IF(A286="","",IF(SUMPRODUCT(--($A$5:$A$304=A286))&gt;1,"Conta repetida no de-para",IF(C286="","Sem conta gerencial",IF(ISNA(MATCH(C286,'Plano de contas'!$A$5:$A$154,0)),"Não existe no plano",IF(INDEX('Plano de contas'!$F$5:$F$154,MATCH(C286,'Plano de contas'!$A$5:$A$154,0))&lt;&gt;"Sim","Conta sintética","OK")))))</f>
        <v/>
      </c>
      <c r="H286" s="10" t="str">
        <f aca="false">IF(A286="","",SUMPRODUCT(--(Lançamentos!$B$5:$B$504=A286)))</f>
        <v/>
      </c>
    </row>
    <row r="287" customFormat="false" ht="15" hidden="false" customHeight="false" outlineLevel="0" collapsed="false">
      <c r="A287" s="8"/>
      <c r="B287" s="11"/>
      <c r="C287" s="8"/>
      <c r="D287" s="12" t="str">
        <f aca="false">IF(C287="","",IFERROR(INDEX('Plano de contas'!$B$5:$B$154,MATCH(C287,'Plano de contas'!$A$5:$A$154,0)),""))</f>
        <v/>
      </c>
      <c r="E287" s="12" t="str">
        <f aca="false">IF(C287="","",IFERROR(INDEX('Plano de contas'!$E$5:$E$154,MATCH(C287,'Plano de contas'!$A$5:$A$154,0))&amp;"",""))</f>
        <v/>
      </c>
      <c r="F287" s="12" t="str">
        <f aca="false">IF(C287="","",IFERROR(INDEX('Plano de contas'!$D$5:$D$154,MATCH(C287,'Plano de contas'!$A$5:$A$154,0))&amp;"",""))</f>
        <v/>
      </c>
      <c r="G287" s="12" t="str">
        <f aca="false">IF(A287="","",IF(SUMPRODUCT(--($A$5:$A$304=A287))&gt;1,"Conta repetida no de-para",IF(C287="","Sem conta gerencial",IF(ISNA(MATCH(C287,'Plano de contas'!$A$5:$A$154,0)),"Não existe no plano",IF(INDEX('Plano de contas'!$F$5:$F$154,MATCH(C287,'Plano de contas'!$A$5:$A$154,0))&lt;&gt;"Sim","Conta sintética","OK")))))</f>
        <v/>
      </c>
      <c r="H287" s="10" t="str">
        <f aca="false">IF(A287="","",SUMPRODUCT(--(Lançamentos!$B$5:$B$504=A287)))</f>
        <v/>
      </c>
    </row>
    <row r="288" customFormat="false" ht="15" hidden="false" customHeight="false" outlineLevel="0" collapsed="false">
      <c r="A288" s="8"/>
      <c r="B288" s="11"/>
      <c r="C288" s="8"/>
      <c r="D288" s="12" t="str">
        <f aca="false">IF(C288="","",IFERROR(INDEX('Plano de contas'!$B$5:$B$154,MATCH(C288,'Plano de contas'!$A$5:$A$154,0)),""))</f>
        <v/>
      </c>
      <c r="E288" s="12" t="str">
        <f aca="false">IF(C288="","",IFERROR(INDEX('Plano de contas'!$E$5:$E$154,MATCH(C288,'Plano de contas'!$A$5:$A$154,0))&amp;"",""))</f>
        <v/>
      </c>
      <c r="F288" s="12" t="str">
        <f aca="false">IF(C288="","",IFERROR(INDEX('Plano de contas'!$D$5:$D$154,MATCH(C288,'Plano de contas'!$A$5:$A$154,0))&amp;"",""))</f>
        <v/>
      </c>
      <c r="G288" s="12" t="str">
        <f aca="false">IF(A288="","",IF(SUMPRODUCT(--($A$5:$A$304=A288))&gt;1,"Conta repetida no de-para",IF(C288="","Sem conta gerencial",IF(ISNA(MATCH(C288,'Plano de contas'!$A$5:$A$154,0)),"Não existe no plano",IF(INDEX('Plano de contas'!$F$5:$F$154,MATCH(C288,'Plano de contas'!$A$5:$A$154,0))&lt;&gt;"Sim","Conta sintética","OK")))))</f>
        <v/>
      </c>
      <c r="H288" s="10" t="str">
        <f aca="false">IF(A288="","",SUMPRODUCT(--(Lançamentos!$B$5:$B$504=A288)))</f>
        <v/>
      </c>
    </row>
    <row r="289" customFormat="false" ht="15" hidden="false" customHeight="false" outlineLevel="0" collapsed="false">
      <c r="A289" s="8"/>
      <c r="B289" s="11"/>
      <c r="C289" s="8"/>
      <c r="D289" s="12" t="str">
        <f aca="false">IF(C289="","",IFERROR(INDEX('Plano de contas'!$B$5:$B$154,MATCH(C289,'Plano de contas'!$A$5:$A$154,0)),""))</f>
        <v/>
      </c>
      <c r="E289" s="12" t="str">
        <f aca="false">IF(C289="","",IFERROR(INDEX('Plano de contas'!$E$5:$E$154,MATCH(C289,'Plano de contas'!$A$5:$A$154,0))&amp;"",""))</f>
        <v/>
      </c>
      <c r="F289" s="12" t="str">
        <f aca="false">IF(C289="","",IFERROR(INDEX('Plano de contas'!$D$5:$D$154,MATCH(C289,'Plano de contas'!$A$5:$A$154,0))&amp;"",""))</f>
        <v/>
      </c>
      <c r="G289" s="12" t="str">
        <f aca="false">IF(A289="","",IF(SUMPRODUCT(--($A$5:$A$304=A289))&gt;1,"Conta repetida no de-para",IF(C289="","Sem conta gerencial",IF(ISNA(MATCH(C289,'Plano de contas'!$A$5:$A$154,0)),"Não existe no plano",IF(INDEX('Plano de contas'!$F$5:$F$154,MATCH(C289,'Plano de contas'!$A$5:$A$154,0))&lt;&gt;"Sim","Conta sintética","OK")))))</f>
        <v/>
      </c>
      <c r="H289" s="10" t="str">
        <f aca="false">IF(A289="","",SUMPRODUCT(--(Lançamentos!$B$5:$B$504=A289)))</f>
        <v/>
      </c>
    </row>
    <row r="290" customFormat="false" ht="15" hidden="false" customHeight="false" outlineLevel="0" collapsed="false">
      <c r="A290" s="8"/>
      <c r="B290" s="11"/>
      <c r="C290" s="8"/>
      <c r="D290" s="12" t="str">
        <f aca="false">IF(C290="","",IFERROR(INDEX('Plano de contas'!$B$5:$B$154,MATCH(C290,'Plano de contas'!$A$5:$A$154,0)),""))</f>
        <v/>
      </c>
      <c r="E290" s="12" t="str">
        <f aca="false">IF(C290="","",IFERROR(INDEX('Plano de contas'!$E$5:$E$154,MATCH(C290,'Plano de contas'!$A$5:$A$154,0))&amp;"",""))</f>
        <v/>
      </c>
      <c r="F290" s="12" t="str">
        <f aca="false">IF(C290="","",IFERROR(INDEX('Plano de contas'!$D$5:$D$154,MATCH(C290,'Plano de contas'!$A$5:$A$154,0))&amp;"",""))</f>
        <v/>
      </c>
      <c r="G290" s="12" t="str">
        <f aca="false">IF(A290="","",IF(SUMPRODUCT(--($A$5:$A$304=A290))&gt;1,"Conta repetida no de-para",IF(C290="","Sem conta gerencial",IF(ISNA(MATCH(C290,'Plano de contas'!$A$5:$A$154,0)),"Não existe no plano",IF(INDEX('Plano de contas'!$F$5:$F$154,MATCH(C290,'Plano de contas'!$A$5:$A$154,0))&lt;&gt;"Sim","Conta sintética","OK")))))</f>
        <v/>
      </c>
      <c r="H290" s="10" t="str">
        <f aca="false">IF(A290="","",SUMPRODUCT(--(Lançamentos!$B$5:$B$504=A290)))</f>
        <v/>
      </c>
    </row>
    <row r="291" customFormat="false" ht="15" hidden="false" customHeight="false" outlineLevel="0" collapsed="false">
      <c r="A291" s="8"/>
      <c r="B291" s="11"/>
      <c r="C291" s="8"/>
      <c r="D291" s="12" t="str">
        <f aca="false">IF(C291="","",IFERROR(INDEX('Plano de contas'!$B$5:$B$154,MATCH(C291,'Plano de contas'!$A$5:$A$154,0)),""))</f>
        <v/>
      </c>
      <c r="E291" s="12" t="str">
        <f aca="false">IF(C291="","",IFERROR(INDEX('Plano de contas'!$E$5:$E$154,MATCH(C291,'Plano de contas'!$A$5:$A$154,0))&amp;"",""))</f>
        <v/>
      </c>
      <c r="F291" s="12" t="str">
        <f aca="false">IF(C291="","",IFERROR(INDEX('Plano de contas'!$D$5:$D$154,MATCH(C291,'Plano de contas'!$A$5:$A$154,0))&amp;"",""))</f>
        <v/>
      </c>
      <c r="G291" s="12" t="str">
        <f aca="false">IF(A291="","",IF(SUMPRODUCT(--($A$5:$A$304=A291))&gt;1,"Conta repetida no de-para",IF(C291="","Sem conta gerencial",IF(ISNA(MATCH(C291,'Plano de contas'!$A$5:$A$154,0)),"Não existe no plano",IF(INDEX('Plano de contas'!$F$5:$F$154,MATCH(C291,'Plano de contas'!$A$5:$A$154,0))&lt;&gt;"Sim","Conta sintética","OK")))))</f>
        <v/>
      </c>
      <c r="H291" s="10" t="str">
        <f aca="false">IF(A291="","",SUMPRODUCT(--(Lançamentos!$B$5:$B$504=A291)))</f>
        <v/>
      </c>
    </row>
    <row r="292" customFormat="false" ht="15" hidden="false" customHeight="false" outlineLevel="0" collapsed="false">
      <c r="A292" s="8"/>
      <c r="B292" s="11"/>
      <c r="C292" s="8"/>
      <c r="D292" s="12" t="str">
        <f aca="false">IF(C292="","",IFERROR(INDEX('Plano de contas'!$B$5:$B$154,MATCH(C292,'Plano de contas'!$A$5:$A$154,0)),""))</f>
        <v/>
      </c>
      <c r="E292" s="12" t="str">
        <f aca="false">IF(C292="","",IFERROR(INDEX('Plano de contas'!$E$5:$E$154,MATCH(C292,'Plano de contas'!$A$5:$A$154,0))&amp;"",""))</f>
        <v/>
      </c>
      <c r="F292" s="12" t="str">
        <f aca="false">IF(C292="","",IFERROR(INDEX('Plano de contas'!$D$5:$D$154,MATCH(C292,'Plano de contas'!$A$5:$A$154,0))&amp;"",""))</f>
        <v/>
      </c>
      <c r="G292" s="12" t="str">
        <f aca="false">IF(A292="","",IF(SUMPRODUCT(--($A$5:$A$304=A292))&gt;1,"Conta repetida no de-para",IF(C292="","Sem conta gerencial",IF(ISNA(MATCH(C292,'Plano de contas'!$A$5:$A$154,0)),"Não existe no plano",IF(INDEX('Plano de contas'!$F$5:$F$154,MATCH(C292,'Plano de contas'!$A$5:$A$154,0))&lt;&gt;"Sim","Conta sintética","OK")))))</f>
        <v/>
      </c>
      <c r="H292" s="10" t="str">
        <f aca="false">IF(A292="","",SUMPRODUCT(--(Lançamentos!$B$5:$B$504=A292)))</f>
        <v/>
      </c>
    </row>
    <row r="293" customFormat="false" ht="15" hidden="false" customHeight="false" outlineLevel="0" collapsed="false">
      <c r="A293" s="8"/>
      <c r="B293" s="11"/>
      <c r="C293" s="8"/>
      <c r="D293" s="12" t="str">
        <f aca="false">IF(C293="","",IFERROR(INDEX('Plano de contas'!$B$5:$B$154,MATCH(C293,'Plano de contas'!$A$5:$A$154,0)),""))</f>
        <v/>
      </c>
      <c r="E293" s="12" t="str">
        <f aca="false">IF(C293="","",IFERROR(INDEX('Plano de contas'!$E$5:$E$154,MATCH(C293,'Plano de contas'!$A$5:$A$154,0))&amp;"",""))</f>
        <v/>
      </c>
      <c r="F293" s="12" t="str">
        <f aca="false">IF(C293="","",IFERROR(INDEX('Plano de contas'!$D$5:$D$154,MATCH(C293,'Plano de contas'!$A$5:$A$154,0))&amp;"",""))</f>
        <v/>
      </c>
      <c r="G293" s="12" t="str">
        <f aca="false">IF(A293="","",IF(SUMPRODUCT(--($A$5:$A$304=A293))&gt;1,"Conta repetida no de-para",IF(C293="","Sem conta gerencial",IF(ISNA(MATCH(C293,'Plano de contas'!$A$5:$A$154,0)),"Não existe no plano",IF(INDEX('Plano de contas'!$F$5:$F$154,MATCH(C293,'Plano de contas'!$A$5:$A$154,0))&lt;&gt;"Sim","Conta sintética","OK")))))</f>
        <v/>
      </c>
      <c r="H293" s="10" t="str">
        <f aca="false">IF(A293="","",SUMPRODUCT(--(Lançamentos!$B$5:$B$504=A293)))</f>
        <v/>
      </c>
    </row>
    <row r="294" customFormat="false" ht="15" hidden="false" customHeight="false" outlineLevel="0" collapsed="false">
      <c r="A294" s="8"/>
      <c r="B294" s="11"/>
      <c r="C294" s="8"/>
      <c r="D294" s="12" t="str">
        <f aca="false">IF(C294="","",IFERROR(INDEX('Plano de contas'!$B$5:$B$154,MATCH(C294,'Plano de contas'!$A$5:$A$154,0)),""))</f>
        <v/>
      </c>
      <c r="E294" s="12" t="str">
        <f aca="false">IF(C294="","",IFERROR(INDEX('Plano de contas'!$E$5:$E$154,MATCH(C294,'Plano de contas'!$A$5:$A$154,0))&amp;"",""))</f>
        <v/>
      </c>
      <c r="F294" s="12" t="str">
        <f aca="false">IF(C294="","",IFERROR(INDEX('Plano de contas'!$D$5:$D$154,MATCH(C294,'Plano de contas'!$A$5:$A$154,0))&amp;"",""))</f>
        <v/>
      </c>
      <c r="G294" s="12" t="str">
        <f aca="false">IF(A294="","",IF(SUMPRODUCT(--($A$5:$A$304=A294))&gt;1,"Conta repetida no de-para",IF(C294="","Sem conta gerencial",IF(ISNA(MATCH(C294,'Plano de contas'!$A$5:$A$154,0)),"Não existe no plano",IF(INDEX('Plano de contas'!$F$5:$F$154,MATCH(C294,'Plano de contas'!$A$5:$A$154,0))&lt;&gt;"Sim","Conta sintética","OK")))))</f>
        <v/>
      </c>
      <c r="H294" s="10" t="str">
        <f aca="false">IF(A294="","",SUMPRODUCT(--(Lançamentos!$B$5:$B$504=A294)))</f>
        <v/>
      </c>
    </row>
    <row r="295" customFormat="false" ht="15" hidden="false" customHeight="false" outlineLevel="0" collapsed="false">
      <c r="A295" s="8"/>
      <c r="B295" s="11"/>
      <c r="C295" s="8"/>
      <c r="D295" s="12" t="str">
        <f aca="false">IF(C295="","",IFERROR(INDEX('Plano de contas'!$B$5:$B$154,MATCH(C295,'Plano de contas'!$A$5:$A$154,0)),""))</f>
        <v/>
      </c>
      <c r="E295" s="12" t="str">
        <f aca="false">IF(C295="","",IFERROR(INDEX('Plano de contas'!$E$5:$E$154,MATCH(C295,'Plano de contas'!$A$5:$A$154,0))&amp;"",""))</f>
        <v/>
      </c>
      <c r="F295" s="12" t="str">
        <f aca="false">IF(C295="","",IFERROR(INDEX('Plano de contas'!$D$5:$D$154,MATCH(C295,'Plano de contas'!$A$5:$A$154,0))&amp;"",""))</f>
        <v/>
      </c>
      <c r="G295" s="12" t="str">
        <f aca="false">IF(A295="","",IF(SUMPRODUCT(--($A$5:$A$304=A295))&gt;1,"Conta repetida no de-para",IF(C295="","Sem conta gerencial",IF(ISNA(MATCH(C295,'Plano de contas'!$A$5:$A$154,0)),"Não existe no plano",IF(INDEX('Plano de contas'!$F$5:$F$154,MATCH(C295,'Plano de contas'!$A$5:$A$154,0))&lt;&gt;"Sim","Conta sintética","OK")))))</f>
        <v/>
      </c>
      <c r="H295" s="10" t="str">
        <f aca="false">IF(A295="","",SUMPRODUCT(--(Lançamentos!$B$5:$B$504=A295)))</f>
        <v/>
      </c>
    </row>
    <row r="296" customFormat="false" ht="15" hidden="false" customHeight="false" outlineLevel="0" collapsed="false">
      <c r="A296" s="8"/>
      <c r="B296" s="11"/>
      <c r="C296" s="8"/>
      <c r="D296" s="12" t="str">
        <f aca="false">IF(C296="","",IFERROR(INDEX('Plano de contas'!$B$5:$B$154,MATCH(C296,'Plano de contas'!$A$5:$A$154,0)),""))</f>
        <v/>
      </c>
      <c r="E296" s="12" t="str">
        <f aca="false">IF(C296="","",IFERROR(INDEX('Plano de contas'!$E$5:$E$154,MATCH(C296,'Plano de contas'!$A$5:$A$154,0))&amp;"",""))</f>
        <v/>
      </c>
      <c r="F296" s="12" t="str">
        <f aca="false">IF(C296="","",IFERROR(INDEX('Plano de contas'!$D$5:$D$154,MATCH(C296,'Plano de contas'!$A$5:$A$154,0))&amp;"",""))</f>
        <v/>
      </c>
      <c r="G296" s="12" t="str">
        <f aca="false">IF(A296="","",IF(SUMPRODUCT(--($A$5:$A$304=A296))&gt;1,"Conta repetida no de-para",IF(C296="","Sem conta gerencial",IF(ISNA(MATCH(C296,'Plano de contas'!$A$5:$A$154,0)),"Não existe no plano",IF(INDEX('Plano de contas'!$F$5:$F$154,MATCH(C296,'Plano de contas'!$A$5:$A$154,0))&lt;&gt;"Sim","Conta sintética","OK")))))</f>
        <v/>
      </c>
      <c r="H296" s="10" t="str">
        <f aca="false">IF(A296="","",SUMPRODUCT(--(Lançamentos!$B$5:$B$504=A296)))</f>
        <v/>
      </c>
    </row>
    <row r="297" customFormat="false" ht="15" hidden="false" customHeight="false" outlineLevel="0" collapsed="false">
      <c r="A297" s="8"/>
      <c r="B297" s="11"/>
      <c r="C297" s="8"/>
      <c r="D297" s="12" t="str">
        <f aca="false">IF(C297="","",IFERROR(INDEX('Plano de contas'!$B$5:$B$154,MATCH(C297,'Plano de contas'!$A$5:$A$154,0)),""))</f>
        <v/>
      </c>
      <c r="E297" s="12" t="str">
        <f aca="false">IF(C297="","",IFERROR(INDEX('Plano de contas'!$E$5:$E$154,MATCH(C297,'Plano de contas'!$A$5:$A$154,0))&amp;"",""))</f>
        <v/>
      </c>
      <c r="F297" s="12" t="str">
        <f aca="false">IF(C297="","",IFERROR(INDEX('Plano de contas'!$D$5:$D$154,MATCH(C297,'Plano de contas'!$A$5:$A$154,0))&amp;"",""))</f>
        <v/>
      </c>
      <c r="G297" s="12" t="str">
        <f aca="false">IF(A297="","",IF(SUMPRODUCT(--($A$5:$A$304=A297))&gt;1,"Conta repetida no de-para",IF(C297="","Sem conta gerencial",IF(ISNA(MATCH(C297,'Plano de contas'!$A$5:$A$154,0)),"Não existe no plano",IF(INDEX('Plano de contas'!$F$5:$F$154,MATCH(C297,'Plano de contas'!$A$5:$A$154,0))&lt;&gt;"Sim","Conta sintética","OK")))))</f>
        <v/>
      </c>
      <c r="H297" s="10" t="str">
        <f aca="false">IF(A297="","",SUMPRODUCT(--(Lançamentos!$B$5:$B$504=A297)))</f>
        <v/>
      </c>
    </row>
    <row r="298" customFormat="false" ht="15" hidden="false" customHeight="false" outlineLevel="0" collapsed="false">
      <c r="A298" s="8"/>
      <c r="B298" s="11"/>
      <c r="C298" s="8"/>
      <c r="D298" s="12" t="str">
        <f aca="false">IF(C298="","",IFERROR(INDEX('Plano de contas'!$B$5:$B$154,MATCH(C298,'Plano de contas'!$A$5:$A$154,0)),""))</f>
        <v/>
      </c>
      <c r="E298" s="12" t="str">
        <f aca="false">IF(C298="","",IFERROR(INDEX('Plano de contas'!$E$5:$E$154,MATCH(C298,'Plano de contas'!$A$5:$A$154,0))&amp;"",""))</f>
        <v/>
      </c>
      <c r="F298" s="12" t="str">
        <f aca="false">IF(C298="","",IFERROR(INDEX('Plano de contas'!$D$5:$D$154,MATCH(C298,'Plano de contas'!$A$5:$A$154,0))&amp;"",""))</f>
        <v/>
      </c>
      <c r="G298" s="12" t="str">
        <f aca="false">IF(A298="","",IF(SUMPRODUCT(--($A$5:$A$304=A298))&gt;1,"Conta repetida no de-para",IF(C298="","Sem conta gerencial",IF(ISNA(MATCH(C298,'Plano de contas'!$A$5:$A$154,0)),"Não existe no plano",IF(INDEX('Plano de contas'!$F$5:$F$154,MATCH(C298,'Plano de contas'!$A$5:$A$154,0))&lt;&gt;"Sim","Conta sintética","OK")))))</f>
        <v/>
      </c>
      <c r="H298" s="10" t="str">
        <f aca="false">IF(A298="","",SUMPRODUCT(--(Lançamentos!$B$5:$B$504=A298)))</f>
        <v/>
      </c>
    </row>
    <row r="299" customFormat="false" ht="15" hidden="false" customHeight="false" outlineLevel="0" collapsed="false">
      <c r="A299" s="8"/>
      <c r="B299" s="11"/>
      <c r="C299" s="8"/>
      <c r="D299" s="12" t="str">
        <f aca="false">IF(C299="","",IFERROR(INDEX('Plano de contas'!$B$5:$B$154,MATCH(C299,'Plano de contas'!$A$5:$A$154,0)),""))</f>
        <v/>
      </c>
      <c r="E299" s="12" t="str">
        <f aca="false">IF(C299="","",IFERROR(INDEX('Plano de contas'!$E$5:$E$154,MATCH(C299,'Plano de contas'!$A$5:$A$154,0))&amp;"",""))</f>
        <v/>
      </c>
      <c r="F299" s="12" t="str">
        <f aca="false">IF(C299="","",IFERROR(INDEX('Plano de contas'!$D$5:$D$154,MATCH(C299,'Plano de contas'!$A$5:$A$154,0))&amp;"",""))</f>
        <v/>
      </c>
      <c r="G299" s="12" t="str">
        <f aca="false">IF(A299="","",IF(SUMPRODUCT(--($A$5:$A$304=A299))&gt;1,"Conta repetida no de-para",IF(C299="","Sem conta gerencial",IF(ISNA(MATCH(C299,'Plano de contas'!$A$5:$A$154,0)),"Não existe no plano",IF(INDEX('Plano de contas'!$F$5:$F$154,MATCH(C299,'Plano de contas'!$A$5:$A$154,0))&lt;&gt;"Sim","Conta sintética","OK")))))</f>
        <v/>
      </c>
      <c r="H299" s="10" t="str">
        <f aca="false">IF(A299="","",SUMPRODUCT(--(Lançamentos!$B$5:$B$504=A299)))</f>
        <v/>
      </c>
    </row>
    <row r="300" customFormat="false" ht="15" hidden="false" customHeight="false" outlineLevel="0" collapsed="false">
      <c r="A300" s="8"/>
      <c r="B300" s="11"/>
      <c r="C300" s="8"/>
      <c r="D300" s="12" t="str">
        <f aca="false">IF(C300="","",IFERROR(INDEX('Plano de contas'!$B$5:$B$154,MATCH(C300,'Plano de contas'!$A$5:$A$154,0)),""))</f>
        <v/>
      </c>
      <c r="E300" s="12" t="str">
        <f aca="false">IF(C300="","",IFERROR(INDEX('Plano de contas'!$E$5:$E$154,MATCH(C300,'Plano de contas'!$A$5:$A$154,0))&amp;"",""))</f>
        <v/>
      </c>
      <c r="F300" s="12" t="str">
        <f aca="false">IF(C300="","",IFERROR(INDEX('Plano de contas'!$D$5:$D$154,MATCH(C300,'Plano de contas'!$A$5:$A$154,0))&amp;"",""))</f>
        <v/>
      </c>
      <c r="G300" s="12" t="str">
        <f aca="false">IF(A300="","",IF(SUMPRODUCT(--($A$5:$A$304=A300))&gt;1,"Conta repetida no de-para",IF(C300="","Sem conta gerencial",IF(ISNA(MATCH(C300,'Plano de contas'!$A$5:$A$154,0)),"Não existe no plano",IF(INDEX('Plano de contas'!$F$5:$F$154,MATCH(C300,'Plano de contas'!$A$5:$A$154,0))&lt;&gt;"Sim","Conta sintética","OK")))))</f>
        <v/>
      </c>
      <c r="H300" s="10" t="str">
        <f aca="false">IF(A300="","",SUMPRODUCT(--(Lançamentos!$B$5:$B$504=A300)))</f>
        <v/>
      </c>
    </row>
    <row r="301" customFormat="false" ht="15" hidden="false" customHeight="false" outlineLevel="0" collapsed="false">
      <c r="A301" s="8"/>
      <c r="B301" s="11"/>
      <c r="C301" s="8"/>
      <c r="D301" s="12" t="str">
        <f aca="false">IF(C301="","",IFERROR(INDEX('Plano de contas'!$B$5:$B$154,MATCH(C301,'Plano de contas'!$A$5:$A$154,0)),""))</f>
        <v/>
      </c>
      <c r="E301" s="12" t="str">
        <f aca="false">IF(C301="","",IFERROR(INDEX('Plano de contas'!$E$5:$E$154,MATCH(C301,'Plano de contas'!$A$5:$A$154,0))&amp;"",""))</f>
        <v/>
      </c>
      <c r="F301" s="12" t="str">
        <f aca="false">IF(C301="","",IFERROR(INDEX('Plano de contas'!$D$5:$D$154,MATCH(C301,'Plano de contas'!$A$5:$A$154,0))&amp;"",""))</f>
        <v/>
      </c>
      <c r="G301" s="12" t="str">
        <f aca="false">IF(A301="","",IF(SUMPRODUCT(--($A$5:$A$304=A301))&gt;1,"Conta repetida no de-para",IF(C301="","Sem conta gerencial",IF(ISNA(MATCH(C301,'Plano de contas'!$A$5:$A$154,0)),"Não existe no plano",IF(INDEX('Plano de contas'!$F$5:$F$154,MATCH(C301,'Plano de contas'!$A$5:$A$154,0))&lt;&gt;"Sim","Conta sintética","OK")))))</f>
        <v/>
      </c>
      <c r="H301" s="10" t="str">
        <f aca="false">IF(A301="","",SUMPRODUCT(--(Lançamentos!$B$5:$B$504=A301)))</f>
        <v/>
      </c>
    </row>
    <row r="302" customFormat="false" ht="15" hidden="false" customHeight="false" outlineLevel="0" collapsed="false">
      <c r="A302" s="8"/>
      <c r="B302" s="11"/>
      <c r="C302" s="8"/>
      <c r="D302" s="12" t="str">
        <f aca="false">IF(C302="","",IFERROR(INDEX('Plano de contas'!$B$5:$B$154,MATCH(C302,'Plano de contas'!$A$5:$A$154,0)),""))</f>
        <v/>
      </c>
      <c r="E302" s="12" t="str">
        <f aca="false">IF(C302="","",IFERROR(INDEX('Plano de contas'!$E$5:$E$154,MATCH(C302,'Plano de contas'!$A$5:$A$154,0))&amp;"",""))</f>
        <v/>
      </c>
      <c r="F302" s="12" t="str">
        <f aca="false">IF(C302="","",IFERROR(INDEX('Plano de contas'!$D$5:$D$154,MATCH(C302,'Plano de contas'!$A$5:$A$154,0))&amp;"",""))</f>
        <v/>
      </c>
      <c r="G302" s="12" t="str">
        <f aca="false">IF(A302="","",IF(SUMPRODUCT(--($A$5:$A$304=A302))&gt;1,"Conta repetida no de-para",IF(C302="","Sem conta gerencial",IF(ISNA(MATCH(C302,'Plano de contas'!$A$5:$A$154,0)),"Não existe no plano",IF(INDEX('Plano de contas'!$F$5:$F$154,MATCH(C302,'Plano de contas'!$A$5:$A$154,0))&lt;&gt;"Sim","Conta sintética","OK")))))</f>
        <v/>
      </c>
      <c r="H302" s="10" t="str">
        <f aca="false">IF(A302="","",SUMPRODUCT(--(Lançamentos!$B$5:$B$504=A302)))</f>
        <v/>
      </c>
    </row>
    <row r="303" customFormat="false" ht="15" hidden="false" customHeight="false" outlineLevel="0" collapsed="false">
      <c r="A303" s="8"/>
      <c r="B303" s="11"/>
      <c r="C303" s="8"/>
      <c r="D303" s="12" t="str">
        <f aca="false">IF(C303="","",IFERROR(INDEX('Plano de contas'!$B$5:$B$154,MATCH(C303,'Plano de contas'!$A$5:$A$154,0)),""))</f>
        <v/>
      </c>
      <c r="E303" s="12" t="str">
        <f aca="false">IF(C303="","",IFERROR(INDEX('Plano de contas'!$E$5:$E$154,MATCH(C303,'Plano de contas'!$A$5:$A$154,0))&amp;"",""))</f>
        <v/>
      </c>
      <c r="F303" s="12" t="str">
        <f aca="false">IF(C303="","",IFERROR(INDEX('Plano de contas'!$D$5:$D$154,MATCH(C303,'Plano de contas'!$A$5:$A$154,0))&amp;"",""))</f>
        <v/>
      </c>
      <c r="G303" s="12" t="str">
        <f aca="false">IF(A303="","",IF(SUMPRODUCT(--($A$5:$A$304=A303))&gt;1,"Conta repetida no de-para",IF(C303="","Sem conta gerencial",IF(ISNA(MATCH(C303,'Plano de contas'!$A$5:$A$154,0)),"Não existe no plano",IF(INDEX('Plano de contas'!$F$5:$F$154,MATCH(C303,'Plano de contas'!$A$5:$A$154,0))&lt;&gt;"Sim","Conta sintética","OK")))))</f>
        <v/>
      </c>
      <c r="H303" s="10" t="str">
        <f aca="false">IF(A303="","",SUMPRODUCT(--(Lançamentos!$B$5:$B$504=A303)))</f>
        <v/>
      </c>
    </row>
    <row r="304" customFormat="false" ht="15" hidden="false" customHeight="false" outlineLevel="0" collapsed="false">
      <c r="A304" s="8"/>
      <c r="B304" s="11"/>
      <c r="C304" s="8"/>
      <c r="D304" s="12" t="str">
        <f aca="false">IF(C304="","",IFERROR(INDEX('Plano de contas'!$B$5:$B$154,MATCH(C304,'Plano de contas'!$A$5:$A$154,0)),""))</f>
        <v/>
      </c>
      <c r="E304" s="12" t="str">
        <f aca="false">IF(C304="","",IFERROR(INDEX('Plano de contas'!$E$5:$E$154,MATCH(C304,'Plano de contas'!$A$5:$A$154,0))&amp;"",""))</f>
        <v/>
      </c>
      <c r="F304" s="12" t="str">
        <f aca="false">IF(C304="","",IFERROR(INDEX('Plano de contas'!$D$5:$D$154,MATCH(C304,'Plano de contas'!$A$5:$A$154,0))&amp;"",""))</f>
        <v/>
      </c>
      <c r="G304" s="12" t="str">
        <f aca="false">IF(A304="","",IF(SUMPRODUCT(--($A$5:$A$304=A304))&gt;1,"Conta repetida no de-para",IF(C304="","Sem conta gerencial",IF(ISNA(MATCH(C304,'Plano de contas'!$A$5:$A$154,0)),"Não existe no plano",IF(INDEX('Plano de contas'!$F$5:$F$154,MATCH(C304,'Plano de contas'!$A$5:$A$154,0))&lt;&gt;"Sim","Conta sintética","OK")))))</f>
        <v/>
      </c>
      <c r="H304" s="10" t="str">
        <f aca="false">IF(A304="","",SUMPRODUCT(--(Lançamentos!$B$5:$B$504=A304)))</f>
        <v/>
      </c>
    </row>
    <row r="306" customFormat="false" ht="15" hidden="false" customHeight="false" outlineLevel="0" collapsed="false">
      <c r="A306" s="6" t="s">
        <v>28</v>
      </c>
    </row>
  </sheetData>
  <autoFilter ref="A4:H304"/>
  <conditionalFormatting sqref="G5:G304">
    <cfRule type="expression" priority="2" aboveAverage="0" equalAverage="0" bottom="0" percent="0" rank="0" text="" dxfId="7">
      <formula>AND(G5&lt;&gt;"",G5&lt;&gt;"OK")</formula>
    </cfRule>
    <cfRule type="cellIs" priority="3" operator="equal" aboveAverage="0" equalAverage="0" bottom="0" percent="0" rank="0" text="" dxfId="8">
      <formula>"OK"</formula>
    </cfRule>
  </conditionalFormatting>
  <dataValidations count="1">
    <dataValidation allowBlank="true" error="Escolha uma conta que exista no plano de contas." errorStyle="stop" errorTitle="Conta gerencial" operator="between" showDropDown="false" showErrorMessage="false" showInputMessage="false" sqref="C5:C304" type="list">
      <formula1>'Plano de contas'!$A$5:$A$154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BEA"/>
    <pageSetUpPr fitToPage="true"/>
  </sheetPr>
  <dimension ref="A1:O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40"/>
    <col collapsed="false" customWidth="true" hidden="false" outlineLevel="0" max="6" min="6" style="0" width="34"/>
    <col collapsed="false" customWidth="true" hidden="false" outlineLevel="0" max="7" min="7" style="0" width="12"/>
    <col collapsed="false" customWidth="true" hidden="false" outlineLevel="0" max="8" min="8" style="0" width="28"/>
    <col collapsed="false" customWidth="true" hidden="false" outlineLevel="0" max="9" min="9" style="0" width="26"/>
    <col collapsed="false" customWidth="true" hidden="false" outlineLevel="0" max="10" min="10" style="0" width="11"/>
    <col collapsed="false" customWidth="true" hidden="false" outlineLevel="0" max="11" min="11" style="0" width="16"/>
    <col collapsed="false" customWidth="true" hidden="false" outlineLevel="0" max="12" min="12" style="0" width="15"/>
    <col collapsed="false" customWidth="true" hidden="false" outlineLevel="0" max="13" min="13" style="0" width="14"/>
    <col collapsed="false" customWidth="true" hidden="false" outlineLevel="0" max="14" min="14" style="0" width="15"/>
    <col collapsed="false" customWidth="true" hidden="false" outlineLevel="0" max="15" min="15" style="0" width="20"/>
  </cols>
  <sheetData>
    <row r="1" customFormat="false" ht="19.7" hidden="false" customHeight="false" outlineLevel="0" collapsed="false">
      <c r="A1" s="1" t="s">
        <v>202</v>
      </c>
    </row>
    <row r="2" customFormat="false" ht="15" hidden="false" customHeight="false" outlineLevel="0" collapsed="false">
      <c r="A2" s="2" t="s">
        <v>203</v>
      </c>
    </row>
    <row r="4" customFormat="false" ht="31.5" hidden="false" customHeight="true" outlineLevel="0" collapsed="false">
      <c r="A4" s="7" t="s">
        <v>204</v>
      </c>
      <c r="B4" s="7" t="s">
        <v>205</v>
      </c>
      <c r="C4" s="7" t="s">
        <v>206</v>
      </c>
      <c r="D4" s="7" t="s">
        <v>207</v>
      </c>
      <c r="E4" s="7" t="s">
        <v>208</v>
      </c>
      <c r="F4" s="7" t="s">
        <v>209</v>
      </c>
      <c r="G4" s="7" t="s">
        <v>149</v>
      </c>
      <c r="H4" s="7" t="s">
        <v>210</v>
      </c>
      <c r="I4" s="7" t="s">
        <v>150</v>
      </c>
      <c r="J4" s="7" t="s">
        <v>34</v>
      </c>
      <c r="K4" s="7" t="s">
        <v>211</v>
      </c>
      <c r="L4" s="7" t="s">
        <v>108</v>
      </c>
      <c r="M4" s="7" t="s">
        <v>212</v>
      </c>
      <c r="N4" s="7" t="s">
        <v>213</v>
      </c>
      <c r="O4" s="7" t="s">
        <v>38</v>
      </c>
    </row>
    <row r="5" customFormat="false" ht="15" hidden="false" customHeight="false" outlineLevel="0" collapsed="false">
      <c r="A5" s="18" t="n">
        <v>46301</v>
      </c>
      <c r="B5" s="8" t="s">
        <v>152</v>
      </c>
      <c r="C5" s="8" t="s">
        <v>129</v>
      </c>
      <c r="D5" s="19" t="n">
        <v>712800</v>
      </c>
      <c r="E5" s="11" t="s">
        <v>214</v>
      </c>
      <c r="F5" s="12" t="str">
        <f aca="false">IF(B5="","",IFERROR(INDEX('De-para'!$B$5:$B$304,MATCH(B5,'De-para'!$A$5:$A$304,0)),"Sem de-para"))</f>
        <v>Venda de mercadorias · mercado interno</v>
      </c>
      <c r="G5" s="12" t="str">
        <f aca="false">IF(B5="","",IFERROR(INDEX('De-para'!$C$5:$C$304,MATCH(B5,'De-para'!$A$5:$A$304,0))&amp;"","Sem de-para"))</f>
        <v>1.1.01</v>
      </c>
      <c r="H5" s="12" t="str">
        <f aca="false">IF(B5="","",IFERROR(INDEX('De-para'!$D$5:$D$304,MATCH(B5,'De-para'!$A$5:$A$304,0))&amp;"",""))</f>
        <v>Venda de produtos</v>
      </c>
      <c r="I5" s="12" t="str">
        <f aca="false">IF(B5="","",IFERROR(INDEX('De-para'!$E$5:$E$304,MATCH(B5,'De-para'!$A$5:$A$304,0))&amp;"",""))</f>
        <v>Receita bruta</v>
      </c>
      <c r="J5" s="12" t="str">
        <f aca="false">IF(B5="","",IFERROR(INDEX('De-para'!$F$5:$F$304,MATCH(B5,'De-para'!$A$5:$A$304,0))&amp;"",""))</f>
        <v>Receita</v>
      </c>
      <c r="K5" s="13" t="n">
        <f aca="false">IF(OR(J5="",D5=""),"",IF(J5="Receita",D5,-D5))</f>
        <v>712800</v>
      </c>
      <c r="L5" s="12" t="str">
        <f aca="false">IF(C5="","",IFERROR(INDEX('Centros de custo'!$C$5:$C$64,MATCH(C5,'Centros de custo'!$A$5:$A$64,0)),""))</f>
        <v>Comercial</v>
      </c>
      <c r="M5" s="12" t="str">
        <f aca="false">IF(C5="","",IFERROR(INDEX('Centros de custo'!$E$5:$E$64,MATCH(C5,'Centros de custo'!$A$5:$A$64,0)),""))</f>
        <v>Administrativo</v>
      </c>
      <c r="N5" s="12" t="str">
        <f aca="false">IF(B5="","",IF(C5="","Sem CC",IF(ISNA(MATCH(C5,'Centros de custo'!$A$5:$A$64,0)),"Inexistente",IF(INDEX('Centros de custo'!$F$5:$F$64,MATCH(C5,'Centros de custo'!$A$5:$A$64,0))="Não","Inativo","OK"))))</f>
        <v>OK</v>
      </c>
      <c r="O5" s="12" t="str">
        <f aca="false">IF(B5="","",IF(G5="Sem de-para","Sem de-para",IF(IFERROR(INDEX('De-para'!$G$5:$G$304,MATCH(B5,'De-para'!$A$5:$A$304,0)),"")&lt;&gt;"OK","De-para inválido",IF(N5="Sem CC","Sem centro de custo",IF(N5&lt;&gt;"OK","Centro de custo "&amp;LOWER(N5),"OK")))))</f>
        <v>OK</v>
      </c>
    </row>
    <row r="6" customFormat="false" ht="15" hidden="false" customHeight="false" outlineLevel="0" collapsed="false">
      <c r="A6" s="18" t="n">
        <v>46315</v>
      </c>
      <c r="B6" s="8" t="s">
        <v>152</v>
      </c>
      <c r="C6" s="8" t="s">
        <v>129</v>
      </c>
      <c r="D6" s="19" t="n">
        <v>688450</v>
      </c>
      <c r="E6" s="11" t="s">
        <v>215</v>
      </c>
      <c r="F6" s="12" t="str">
        <f aca="false">IF(B6="","",IFERROR(INDEX('De-para'!$B$5:$B$304,MATCH(B6,'De-para'!$A$5:$A$304,0)),"Sem de-para"))</f>
        <v>Venda de mercadorias · mercado interno</v>
      </c>
      <c r="G6" s="12" t="str">
        <f aca="false">IF(B6="","",IFERROR(INDEX('De-para'!$C$5:$C$304,MATCH(B6,'De-para'!$A$5:$A$304,0))&amp;"","Sem de-para"))</f>
        <v>1.1.01</v>
      </c>
      <c r="H6" s="12" t="str">
        <f aca="false">IF(B6="","",IFERROR(INDEX('De-para'!$D$5:$D$304,MATCH(B6,'De-para'!$A$5:$A$304,0))&amp;"",""))</f>
        <v>Venda de produtos</v>
      </c>
      <c r="I6" s="12" t="str">
        <f aca="false">IF(B6="","",IFERROR(INDEX('De-para'!$E$5:$E$304,MATCH(B6,'De-para'!$A$5:$A$304,0))&amp;"",""))</f>
        <v>Receita bruta</v>
      </c>
      <c r="J6" s="12" t="str">
        <f aca="false">IF(B6="","",IFERROR(INDEX('De-para'!$F$5:$F$304,MATCH(B6,'De-para'!$A$5:$A$304,0))&amp;"",""))</f>
        <v>Receita</v>
      </c>
      <c r="K6" s="13" t="n">
        <f aca="false">IF(OR(J6="",D6=""),"",IF(J6="Receita",D6,-D6))</f>
        <v>688450</v>
      </c>
      <c r="L6" s="12" t="str">
        <f aca="false">IF(C6="","",IFERROR(INDEX('Centros de custo'!$C$5:$C$64,MATCH(C6,'Centros de custo'!$A$5:$A$64,0)),""))</f>
        <v>Comercial</v>
      </c>
      <c r="M6" s="12" t="str">
        <f aca="false">IF(C6="","",IFERROR(INDEX('Centros de custo'!$E$5:$E$64,MATCH(C6,'Centros de custo'!$A$5:$A$64,0)),""))</f>
        <v>Administrativo</v>
      </c>
      <c r="N6" s="12" t="str">
        <f aca="false">IF(B6="","",IF(C6="","Sem CC",IF(ISNA(MATCH(C6,'Centros de custo'!$A$5:$A$64,0)),"Inexistente",IF(INDEX('Centros de custo'!$F$5:$F$64,MATCH(C6,'Centros de custo'!$A$5:$A$64,0))="Não","Inativo","OK"))))</f>
        <v>OK</v>
      </c>
      <c r="O6" s="12" t="str">
        <f aca="false">IF(B6="","",IF(G6="Sem de-para","Sem de-para",IF(IFERROR(INDEX('De-para'!$G$5:$G$304,MATCH(B6,'De-para'!$A$5:$A$304,0)),"")&lt;&gt;"OK","De-para inválido",IF(N6="Sem CC","Sem centro de custo",IF(N6&lt;&gt;"OK","Centro de custo "&amp;LOWER(N6),"OK")))))</f>
        <v>OK</v>
      </c>
    </row>
    <row r="7" customFormat="false" ht="15" hidden="false" customHeight="false" outlineLevel="0" collapsed="false">
      <c r="A7" s="18" t="n">
        <v>46326</v>
      </c>
      <c r="B7" s="8" t="s">
        <v>154</v>
      </c>
      <c r="C7" s="8" t="s">
        <v>133</v>
      </c>
      <c r="D7" s="19" t="n">
        <v>286900</v>
      </c>
      <c r="E7" s="11" t="s">
        <v>216</v>
      </c>
      <c r="F7" s="12" t="str">
        <f aca="false">IF(B7="","",IFERROR(INDEX('De-para'!$B$5:$B$304,MATCH(B7,'De-para'!$A$5:$A$304,0)),"Sem de-para"))</f>
        <v>Venda de mercadorias · e-commerce</v>
      </c>
      <c r="G7" s="12" t="str">
        <f aca="false">IF(B7="","",IFERROR(INDEX('De-para'!$C$5:$C$304,MATCH(B7,'De-para'!$A$5:$A$304,0))&amp;"","Sem de-para"))</f>
        <v>1.1.01</v>
      </c>
      <c r="H7" s="12" t="str">
        <f aca="false">IF(B7="","",IFERROR(INDEX('De-para'!$D$5:$D$304,MATCH(B7,'De-para'!$A$5:$A$304,0))&amp;"",""))</f>
        <v>Venda de produtos</v>
      </c>
      <c r="I7" s="12" t="str">
        <f aca="false">IF(B7="","",IFERROR(INDEX('De-para'!$E$5:$E$304,MATCH(B7,'De-para'!$A$5:$A$304,0))&amp;"",""))</f>
        <v>Receita bruta</v>
      </c>
      <c r="J7" s="12" t="str">
        <f aca="false">IF(B7="","",IFERROR(INDEX('De-para'!$F$5:$F$304,MATCH(B7,'De-para'!$A$5:$A$304,0))&amp;"",""))</f>
        <v>Receita</v>
      </c>
      <c r="K7" s="13" t="n">
        <f aca="false">IF(OR(J7="",D7=""),"",IF(J7="Receita",D7,-D7))</f>
        <v>286900</v>
      </c>
      <c r="L7" s="12" t="str">
        <f aca="false">IF(C7="","",IFERROR(INDEX('Centros de custo'!$C$5:$C$64,MATCH(C7,'Centros de custo'!$A$5:$A$64,0)),""))</f>
        <v>Comercial</v>
      </c>
      <c r="M7" s="12" t="str">
        <f aca="false">IF(C7="","",IFERROR(INDEX('Centros de custo'!$E$5:$E$64,MATCH(C7,'Centros de custo'!$A$5:$A$64,0)),""))</f>
        <v>Administrativo</v>
      </c>
      <c r="N7" s="12" t="str">
        <f aca="false">IF(B7="","",IF(C7="","Sem CC",IF(ISNA(MATCH(C7,'Centros de custo'!$A$5:$A$64,0)),"Inexistente",IF(INDEX('Centros de custo'!$F$5:$F$64,MATCH(C7,'Centros de custo'!$A$5:$A$64,0))="Não","Inativo","OK"))))</f>
        <v>OK</v>
      </c>
      <c r="O7" s="12" t="str">
        <f aca="false">IF(B7="","",IF(G7="Sem de-para","Sem de-para",IF(IFERROR(INDEX('De-para'!$G$5:$G$304,MATCH(B7,'De-para'!$A$5:$A$304,0)),"")&lt;&gt;"OK","De-para inválido",IF(N7="Sem CC","Sem centro de custo",IF(N7&lt;&gt;"OK","Centro de custo "&amp;LOWER(N7),"OK")))))</f>
        <v>OK</v>
      </c>
    </row>
    <row r="8" customFormat="false" ht="15" hidden="false" customHeight="false" outlineLevel="0" collapsed="false">
      <c r="A8" s="18" t="n">
        <v>46326</v>
      </c>
      <c r="B8" s="8" t="s">
        <v>156</v>
      </c>
      <c r="C8" s="8" t="s">
        <v>129</v>
      </c>
      <c r="D8" s="19" t="n">
        <v>108300</v>
      </c>
      <c r="E8" s="11" t="s">
        <v>217</v>
      </c>
      <c r="F8" s="12" t="str">
        <f aca="false">IF(B8="","",IFERROR(INDEX('De-para'!$B$5:$B$304,MATCH(B8,'De-para'!$A$5:$A$304,0)),"Sem de-para"))</f>
        <v>Receita de serviços de instalação</v>
      </c>
      <c r="G8" s="12" t="str">
        <f aca="false">IF(B8="","",IFERROR(INDEX('De-para'!$C$5:$C$304,MATCH(B8,'De-para'!$A$5:$A$304,0))&amp;"","Sem de-para"))</f>
        <v>1.1.02</v>
      </c>
      <c r="H8" s="12" t="str">
        <f aca="false">IF(B8="","",IFERROR(INDEX('De-para'!$D$5:$D$304,MATCH(B8,'De-para'!$A$5:$A$304,0))&amp;"",""))</f>
        <v>Prestação de serviços</v>
      </c>
      <c r="I8" s="12" t="str">
        <f aca="false">IF(B8="","",IFERROR(INDEX('De-para'!$E$5:$E$304,MATCH(B8,'De-para'!$A$5:$A$304,0))&amp;"",""))</f>
        <v>Receita bruta</v>
      </c>
      <c r="J8" s="12" t="str">
        <f aca="false">IF(B8="","",IFERROR(INDEX('De-para'!$F$5:$F$304,MATCH(B8,'De-para'!$A$5:$A$304,0))&amp;"",""))</f>
        <v>Receita</v>
      </c>
      <c r="K8" s="13" t="n">
        <f aca="false">IF(OR(J8="",D8=""),"",IF(J8="Receita",D8,-D8))</f>
        <v>108300</v>
      </c>
      <c r="L8" s="12" t="str">
        <f aca="false">IF(C8="","",IFERROR(INDEX('Centros de custo'!$C$5:$C$64,MATCH(C8,'Centros de custo'!$A$5:$A$64,0)),""))</f>
        <v>Comercial</v>
      </c>
      <c r="M8" s="12" t="str">
        <f aca="false">IF(C8="","",IFERROR(INDEX('Centros de custo'!$E$5:$E$64,MATCH(C8,'Centros de custo'!$A$5:$A$64,0)),""))</f>
        <v>Administrativo</v>
      </c>
      <c r="N8" s="12" t="str">
        <f aca="false">IF(B8="","",IF(C8="","Sem CC",IF(ISNA(MATCH(C8,'Centros de custo'!$A$5:$A$64,0)),"Inexistente",IF(INDEX('Centros de custo'!$F$5:$F$64,MATCH(C8,'Centros de custo'!$A$5:$A$64,0))="Não","Inativo","OK"))))</f>
        <v>OK</v>
      </c>
      <c r="O8" s="12" t="str">
        <f aca="false">IF(B8="","",IF(G8="Sem de-para","Sem de-para",IF(IFERROR(INDEX('De-para'!$G$5:$G$304,MATCH(B8,'De-para'!$A$5:$A$304,0)),"")&lt;&gt;"OK","De-para inválido",IF(N8="Sem CC","Sem centro de custo",IF(N8&lt;&gt;"OK","Centro de custo "&amp;LOWER(N8),"OK")))))</f>
        <v>OK</v>
      </c>
    </row>
    <row r="9" customFormat="false" ht="15" hidden="false" customHeight="false" outlineLevel="0" collapsed="false">
      <c r="A9" s="18" t="n">
        <v>46326</v>
      </c>
      <c r="B9" s="8" t="s">
        <v>158</v>
      </c>
      <c r="C9" s="8" t="s">
        <v>129</v>
      </c>
      <c r="D9" s="19" t="n">
        <v>268300</v>
      </c>
      <c r="E9" s="11" t="s">
        <v>218</v>
      </c>
      <c r="F9" s="12" t="str">
        <f aca="false">IF(B9="","",IFERROR(INDEX('De-para'!$B$5:$B$304,MATCH(B9,'De-para'!$A$5:$A$304,0)),"Sem de-para"))</f>
        <v>ICMS sobre vendas</v>
      </c>
      <c r="G9" s="12" t="str">
        <f aca="false">IF(B9="","",IFERROR(INDEX('De-para'!$C$5:$C$304,MATCH(B9,'De-para'!$A$5:$A$304,0))&amp;"","Sem de-para"))</f>
        <v>1.2.01</v>
      </c>
      <c r="H9" s="12" t="str">
        <f aca="false">IF(B9="","",IFERROR(INDEX('De-para'!$D$5:$D$304,MATCH(B9,'De-para'!$A$5:$A$304,0))&amp;"",""))</f>
        <v>Impostos sobre vendas</v>
      </c>
      <c r="I9" s="12" t="str">
        <f aca="false">IF(B9="","",IFERROR(INDEX('De-para'!$E$5:$E$304,MATCH(B9,'De-para'!$A$5:$A$304,0))&amp;"",""))</f>
        <v>Deduções da receita</v>
      </c>
      <c r="J9" s="12" t="str">
        <f aca="false">IF(B9="","",IFERROR(INDEX('De-para'!$F$5:$F$304,MATCH(B9,'De-para'!$A$5:$A$304,0))&amp;"",""))</f>
        <v>Dedução</v>
      </c>
      <c r="K9" s="13" t="n">
        <f aca="false">IF(OR(J9="",D9=""),"",IF(J9="Receita",D9,-D9))</f>
        <v>-268300</v>
      </c>
      <c r="L9" s="12" t="str">
        <f aca="false">IF(C9="","",IFERROR(INDEX('Centros de custo'!$C$5:$C$64,MATCH(C9,'Centros de custo'!$A$5:$A$64,0)),""))</f>
        <v>Comercial</v>
      </c>
      <c r="M9" s="12" t="str">
        <f aca="false">IF(C9="","",IFERROR(INDEX('Centros de custo'!$E$5:$E$64,MATCH(C9,'Centros de custo'!$A$5:$A$64,0)),""))</f>
        <v>Administrativo</v>
      </c>
      <c r="N9" s="12" t="str">
        <f aca="false">IF(B9="","",IF(C9="","Sem CC",IF(ISNA(MATCH(C9,'Centros de custo'!$A$5:$A$64,0)),"Inexistente",IF(INDEX('Centros de custo'!$F$5:$F$64,MATCH(C9,'Centros de custo'!$A$5:$A$64,0))="Não","Inativo","OK"))))</f>
        <v>OK</v>
      </c>
      <c r="O9" s="12" t="str">
        <f aca="false">IF(B9="","",IF(G9="Sem de-para","Sem de-para",IF(IFERROR(INDEX('De-para'!$G$5:$G$304,MATCH(B9,'De-para'!$A$5:$A$304,0)),"")&lt;&gt;"OK","De-para inválido",IF(N9="Sem CC","Sem centro de custo",IF(N9&lt;&gt;"OK","Centro de custo "&amp;LOWER(N9),"OK")))))</f>
        <v>OK</v>
      </c>
    </row>
    <row r="10" customFormat="false" ht="15" hidden="false" customHeight="false" outlineLevel="0" collapsed="false">
      <c r="A10" s="18" t="n">
        <v>46326</v>
      </c>
      <c r="B10" s="8" t="s">
        <v>160</v>
      </c>
      <c r="C10" s="8" t="s">
        <v>129</v>
      </c>
      <c r="D10" s="19" t="n">
        <v>166170</v>
      </c>
      <c r="E10" s="11" t="s">
        <v>219</v>
      </c>
      <c r="F10" s="12" t="str">
        <f aca="false">IF(B10="","",IFERROR(INDEX('De-para'!$B$5:$B$304,MATCH(B10,'De-para'!$A$5:$A$304,0)),"Sem de-para"))</f>
        <v>PIS e COFINS sobre vendas</v>
      </c>
      <c r="G10" s="12" t="str">
        <f aca="false">IF(B10="","",IFERROR(INDEX('De-para'!$C$5:$C$304,MATCH(B10,'De-para'!$A$5:$A$304,0))&amp;"","Sem de-para"))</f>
        <v>1.2.01</v>
      </c>
      <c r="H10" s="12" t="str">
        <f aca="false">IF(B10="","",IFERROR(INDEX('De-para'!$D$5:$D$304,MATCH(B10,'De-para'!$A$5:$A$304,0))&amp;"",""))</f>
        <v>Impostos sobre vendas</v>
      </c>
      <c r="I10" s="12" t="str">
        <f aca="false">IF(B10="","",IFERROR(INDEX('De-para'!$E$5:$E$304,MATCH(B10,'De-para'!$A$5:$A$304,0))&amp;"",""))</f>
        <v>Deduções da receita</v>
      </c>
      <c r="J10" s="12" t="str">
        <f aca="false">IF(B10="","",IFERROR(INDEX('De-para'!$F$5:$F$304,MATCH(B10,'De-para'!$A$5:$A$304,0))&amp;"",""))</f>
        <v>Dedução</v>
      </c>
      <c r="K10" s="13" t="n">
        <f aca="false">IF(OR(J10="",D10=""),"",IF(J10="Receita",D10,-D10))</f>
        <v>-166170</v>
      </c>
      <c r="L10" s="12" t="str">
        <f aca="false">IF(C10="","",IFERROR(INDEX('Centros de custo'!$C$5:$C$64,MATCH(C10,'Centros de custo'!$A$5:$A$64,0)),""))</f>
        <v>Comercial</v>
      </c>
      <c r="M10" s="12" t="str">
        <f aca="false">IF(C10="","",IFERROR(INDEX('Centros de custo'!$E$5:$E$64,MATCH(C10,'Centros de custo'!$A$5:$A$64,0)),""))</f>
        <v>Administrativo</v>
      </c>
      <c r="N10" s="12" t="str">
        <f aca="false">IF(B10="","",IF(C10="","Sem CC",IF(ISNA(MATCH(C10,'Centros de custo'!$A$5:$A$64,0)),"Inexistente",IF(INDEX('Centros de custo'!$F$5:$F$64,MATCH(C10,'Centros de custo'!$A$5:$A$64,0))="Não","Inativo","OK"))))</f>
        <v>OK</v>
      </c>
      <c r="O10" s="12" t="str">
        <f aca="false">IF(B10="","",IF(G10="Sem de-para","Sem de-para",IF(IFERROR(INDEX('De-para'!$G$5:$G$304,MATCH(B10,'De-para'!$A$5:$A$304,0)),"")&lt;&gt;"OK","De-para inválido",IF(N10="Sem CC","Sem centro de custo",IF(N10&lt;&gt;"OK","Centro de custo "&amp;LOWER(N10),"OK")))))</f>
        <v>OK</v>
      </c>
    </row>
    <row r="11" customFormat="false" ht="15" hidden="false" customHeight="false" outlineLevel="0" collapsed="false">
      <c r="A11" s="18" t="n">
        <v>46310</v>
      </c>
      <c r="B11" s="8" t="s">
        <v>162</v>
      </c>
      <c r="C11" s="8" t="s">
        <v>129</v>
      </c>
      <c r="D11" s="19" t="n">
        <v>18640</v>
      </c>
      <c r="E11" s="11" t="s">
        <v>220</v>
      </c>
      <c r="F11" s="12" t="str">
        <f aca="false">IF(B11="","",IFERROR(INDEX('De-para'!$B$5:$B$304,MATCH(B11,'De-para'!$A$5:$A$304,0)),"Sem de-para"))</f>
        <v>Devoluções de vendas</v>
      </c>
      <c r="G11" s="12" t="str">
        <f aca="false">IF(B11="","",IFERROR(INDEX('De-para'!$C$5:$C$304,MATCH(B11,'De-para'!$A$5:$A$304,0))&amp;"","Sem de-para"))</f>
        <v>1.2.02</v>
      </c>
      <c r="H11" s="12" t="str">
        <f aca="false">IF(B11="","",IFERROR(INDEX('De-para'!$D$5:$D$304,MATCH(B11,'De-para'!$A$5:$A$304,0))&amp;"",""))</f>
        <v>Devoluções e abatimentos</v>
      </c>
      <c r="I11" s="12" t="str">
        <f aca="false">IF(B11="","",IFERROR(INDEX('De-para'!$E$5:$E$304,MATCH(B11,'De-para'!$A$5:$A$304,0))&amp;"",""))</f>
        <v>Deduções da receita</v>
      </c>
      <c r="J11" s="12" t="str">
        <f aca="false">IF(B11="","",IFERROR(INDEX('De-para'!$F$5:$F$304,MATCH(B11,'De-para'!$A$5:$A$304,0))&amp;"",""))</f>
        <v>Dedução</v>
      </c>
      <c r="K11" s="13" t="n">
        <f aca="false">IF(OR(J11="",D11=""),"",IF(J11="Receita",D11,-D11))</f>
        <v>-18640</v>
      </c>
      <c r="L11" s="12" t="str">
        <f aca="false">IF(C11="","",IFERROR(INDEX('Centros de custo'!$C$5:$C$64,MATCH(C11,'Centros de custo'!$A$5:$A$64,0)),""))</f>
        <v>Comercial</v>
      </c>
      <c r="M11" s="12" t="str">
        <f aca="false">IF(C11="","",IFERROR(INDEX('Centros de custo'!$E$5:$E$64,MATCH(C11,'Centros de custo'!$A$5:$A$64,0)),""))</f>
        <v>Administrativo</v>
      </c>
      <c r="N11" s="12" t="str">
        <f aca="false">IF(B11="","",IF(C11="","Sem CC",IF(ISNA(MATCH(C11,'Centros de custo'!$A$5:$A$64,0)),"Inexistente",IF(INDEX('Centros de custo'!$F$5:$F$64,MATCH(C11,'Centros de custo'!$A$5:$A$64,0))="Não","Inativo","OK"))))</f>
        <v>OK</v>
      </c>
      <c r="O11" s="12" t="str">
        <f aca="false">IF(B11="","",IF(G11="Sem de-para","Sem de-para",IF(IFERROR(INDEX('De-para'!$G$5:$G$304,MATCH(B11,'De-para'!$A$5:$A$304,0)),"")&lt;&gt;"OK","De-para inválido",IF(N11="Sem CC","Sem centro de custo",IF(N11&lt;&gt;"OK","Centro de custo "&amp;LOWER(N11),"OK")))))</f>
        <v>OK</v>
      </c>
    </row>
    <row r="12" customFormat="false" ht="15" hidden="false" customHeight="false" outlineLevel="0" collapsed="false">
      <c r="A12" s="18" t="n">
        <v>46326</v>
      </c>
      <c r="B12" s="8" t="s">
        <v>166</v>
      </c>
      <c r="C12" s="8" t="s">
        <v>114</v>
      </c>
      <c r="D12" s="19" t="n">
        <v>214500</v>
      </c>
      <c r="E12" s="11" t="s">
        <v>221</v>
      </c>
      <c r="F12" s="12" t="str">
        <f aca="false">IF(B12="","",IFERROR(INDEX('De-para'!$B$5:$B$304,MATCH(B12,'De-para'!$A$5:$A$304,0)),"Sem de-para"))</f>
        <v>Consumo de matéria-prima</v>
      </c>
      <c r="G12" s="12" t="str">
        <f aca="false">IF(B12="","",IFERROR(INDEX('De-para'!$C$5:$C$304,MATCH(B12,'De-para'!$A$5:$A$304,0))&amp;"","Sem de-para"))</f>
        <v>2.1.01</v>
      </c>
      <c r="H12" s="12" t="str">
        <f aca="false">IF(B12="","",IFERROR(INDEX('De-para'!$D$5:$D$304,MATCH(B12,'De-para'!$A$5:$A$304,0))&amp;"",""))</f>
        <v>Matéria-prima e embalagens</v>
      </c>
      <c r="I12" s="12" t="str">
        <f aca="false">IF(B12="","",IFERROR(INDEX('De-para'!$E$5:$E$304,MATCH(B12,'De-para'!$A$5:$A$304,0))&amp;"",""))</f>
        <v>Custo dos produtos vendidos</v>
      </c>
      <c r="J12" s="12" t="str">
        <f aca="false">IF(B12="","",IFERROR(INDEX('De-para'!$F$5:$F$304,MATCH(B12,'De-para'!$A$5:$A$304,0))&amp;"",""))</f>
        <v>Custo</v>
      </c>
      <c r="K12" s="13" t="n">
        <f aca="false">IF(OR(J12="",D12=""),"",IF(J12="Receita",D12,-D12))</f>
        <v>-214500</v>
      </c>
      <c r="L12" s="12" t="str">
        <f aca="false">IF(C12="","",IFERROR(INDEX('Centros de custo'!$C$5:$C$64,MATCH(C12,'Centros de custo'!$A$5:$A$64,0)),""))</f>
        <v>Produção</v>
      </c>
      <c r="M12" s="12" t="str">
        <f aca="false">IF(C12="","",IFERROR(INDEX('Centros de custo'!$E$5:$E$64,MATCH(C12,'Centros de custo'!$A$5:$A$64,0)),""))</f>
        <v>Produtivo</v>
      </c>
      <c r="N12" s="12" t="str">
        <f aca="false">IF(B12="","",IF(C12="","Sem CC",IF(ISNA(MATCH(C12,'Centros de custo'!$A$5:$A$64,0)),"Inexistente",IF(INDEX('Centros de custo'!$F$5:$F$64,MATCH(C12,'Centros de custo'!$A$5:$A$64,0))="Não","Inativo","OK"))))</f>
        <v>OK</v>
      </c>
      <c r="O12" s="12" t="str">
        <f aca="false">IF(B12="","",IF(G12="Sem de-para","Sem de-para",IF(IFERROR(INDEX('De-para'!$G$5:$G$304,MATCH(B12,'De-para'!$A$5:$A$304,0)),"")&lt;&gt;"OK","De-para inválido",IF(N12="Sem CC","Sem centro de custo",IF(N12&lt;&gt;"OK","Centro de custo "&amp;LOWER(N12),"OK")))))</f>
        <v>OK</v>
      </c>
    </row>
    <row r="13" customFormat="false" ht="15" hidden="false" customHeight="false" outlineLevel="0" collapsed="false">
      <c r="A13" s="18" t="n">
        <v>46326</v>
      </c>
      <c r="B13" s="8" t="s">
        <v>166</v>
      </c>
      <c r="C13" s="8" t="s">
        <v>119</v>
      </c>
      <c r="D13" s="19" t="n">
        <v>168300</v>
      </c>
      <c r="E13" s="11" t="s">
        <v>222</v>
      </c>
      <c r="F13" s="12" t="str">
        <f aca="false">IF(B13="","",IFERROR(INDEX('De-para'!$B$5:$B$304,MATCH(B13,'De-para'!$A$5:$A$304,0)),"Sem de-para"))</f>
        <v>Consumo de matéria-prima</v>
      </c>
      <c r="G13" s="12" t="str">
        <f aca="false">IF(B13="","",IFERROR(INDEX('De-para'!$C$5:$C$304,MATCH(B13,'De-para'!$A$5:$A$304,0))&amp;"","Sem de-para"))</f>
        <v>2.1.01</v>
      </c>
      <c r="H13" s="12" t="str">
        <f aca="false">IF(B13="","",IFERROR(INDEX('De-para'!$D$5:$D$304,MATCH(B13,'De-para'!$A$5:$A$304,0))&amp;"",""))</f>
        <v>Matéria-prima e embalagens</v>
      </c>
      <c r="I13" s="12" t="str">
        <f aca="false">IF(B13="","",IFERROR(INDEX('De-para'!$E$5:$E$304,MATCH(B13,'De-para'!$A$5:$A$304,0))&amp;"",""))</f>
        <v>Custo dos produtos vendidos</v>
      </c>
      <c r="J13" s="12" t="str">
        <f aca="false">IF(B13="","",IFERROR(INDEX('De-para'!$F$5:$F$304,MATCH(B13,'De-para'!$A$5:$A$304,0))&amp;"",""))</f>
        <v>Custo</v>
      </c>
      <c r="K13" s="13" t="n">
        <f aca="false">IF(OR(J13="",D13=""),"",IF(J13="Receita",D13,-D13))</f>
        <v>-168300</v>
      </c>
      <c r="L13" s="12" t="str">
        <f aca="false">IF(C13="","",IFERROR(INDEX('Centros de custo'!$C$5:$C$64,MATCH(C13,'Centros de custo'!$A$5:$A$64,0)),""))</f>
        <v>Produção</v>
      </c>
      <c r="M13" s="12" t="str">
        <f aca="false">IF(C13="","",IFERROR(INDEX('Centros de custo'!$E$5:$E$64,MATCH(C13,'Centros de custo'!$A$5:$A$64,0)),""))</f>
        <v>Produtivo</v>
      </c>
      <c r="N13" s="12" t="str">
        <f aca="false">IF(B13="","",IF(C13="","Sem CC",IF(ISNA(MATCH(C13,'Centros de custo'!$A$5:$A$64,0)),"Inexistente",IF(INDEX('Centros de custo'!$F$5:$F$64,MATCH(C13,'Centros de custo'!$A$5:$A$64,0))="Não","Inativo","OK"))))</f>
        <v>OK</v>
      </c>
      <c r="O13" s="12" t="str">
        <f aca="false">IF(B13="","",IF(G13="Sem de-para","Sem de-para",IF(IFERROR(INDEX('De-para'!$G$5:$G$304,MATCH(B13,'De-para'!$A$5:$A$304,0)),"")&lt;&gt;"OK","De-para inválido",IF(N13="Sem CC","Sem centro de custo",IF(N13&lt;&gt;"OK","Centro de custo "&amp;LOWER(N13),"OK")))))</f>
        <v>OK</v>
      </c>
    </row>
    <row r="14" customFormat="false" ht="15" hidden="false" customHeight="false" outlineLevel="0" collapsed="false">
      <c r="A14" s="18" t="n">
        <v>46326</v>
      </c>
      <c r="B14" s="8" t="s">
        <v>168</v>
      </c>
      <c r="C14" s="8" t="s">
        <v>114</v>
      </c>
      <c r="D14" s="19" t="n">
        <v>31200</v>
      </c>
      <c r="E14" s="11" t="s">
        <v>223</v>
      </c>
      <c r="F14" s="12" t="str">
        <f aca="false">IF(B14="","",IFERROR(INDEX('De-para'!$B$5:$B$304,MATCH(B14,'De-para'!$A$5:$A$304,0)),"Sem de-para"))</f>
        <v>Embalagens consumidas</v>
      </c>
      <c r="G14" s="12" t="str">
        <f aca="false">IF(B14="","",IFERROR(INDEX('De-para'!$C$5:$C$304,MATCH(B14,'De-para'!$A$5:$A$304,0))&amp;"","Sem de-para"))</f>
        <v>2.1.01</v>
      </c>
      <c r="H14" s="12" t="str">
        <f aca="false">IF(B14="","",IFERROR(INDEX('De-para'!$D$5:$D$304,MATCH(B14,'De-para'!$A$5:$A$304,0))&amp;"",""))</f>
        <v>Matéria-prima e embalagens</v>
      </c>
      <c r="I14" s="12" t="str">
        <f aca="false">IF(B14="","",IFERROR(INDEX('De-para'!$E$5:$E$304,MATCH(B14,'De-para'!$A$5:$A$304,0))&amp;"",""))</f>
        <v>Custo dos produtos vendidos</v>
      </c>
      <c r="J14" s="12" t="str">
        <f aca="false">IF(B14="","",IFERROR(INDEX('De-para'!$F$5:$F$304,MATCH(B14,'De-para'!$A$5:$A$304,0))&amp;"",""))</f>
        <v>Custo</v>
      </c>
      <c r="K14" s="13" t="n">
        <f aca="false">IF(OR(J14="",D14=""),"",IF(J14="Receita",D14,-D14))</f>
        <v>-31200</v>
      </c>
      <c r="L14" s="12" t="str">
        <f aca="false">IF(C14="","",IFERROR(INDEX('Centros de custo'!$C$5:$C$64,MATCH(C14,'Centros de custo'!$A$5:$A$64,0)),""))</f>
        <v>Produção</v>
      </c>
      <c r="M14" s="12" t="str">
        <f aca="false">IF(C14="","",IFERROR(INDEX('Centros de custo'!$E$5:$E$64,MATCH(C14,'Centros de custo'!$A$5:$A$64,0)),""))</f>
        <v>Produtivo</v>
      </c>
      <c r="N14" s="12" t="str">
        <f aca="false">IF(B14="","",IF(C14="","Sem CC",IF(ISNA(MATCH(C14,'Centros de custo'!$A$5:$A$64,0)),"Inexistente",IF(INDEX('Centros de custo'!$F$5:$F$64,MATCH(C14,'Centros de custo'!$A$5:$A$64,0))="Não","Inativo","OK"))))</f>
        <v>OK</v>
      </c>
      <c r="O14" s="12" t="str">
        <f aca="false">IF(B14="","",IF(G14="Sem de-para","Sem de-para",IF(IFERROR(INDEX('De-para'!$G$5:$G$304,MATCH(B14,'De-para'!$A$5:$A$304,0)),"")&lt;&gt;"OK","De-para inválido",IF(N14="Sem CC","Sem centro de custo",IF(N14&lt;&gt;"OK","Centro de custo "&amp;LOWER(N14),"OK")))))</f>
        <v>OK</v>
      </c>
    </row>
    <row r="15" customFormat="false" ht="15" hidden="false" customHeight="false" outlineLevel="0" collapsed="false">
      <c r="A15" s="18" t="n">
        <v>46300</v>
      </c>
      <c r="B15" s="8" t="s">
        <v>170</v>
      </c>
      <c r="C15" s="8" t="s">
        <v>114</v>
      </c>
      <c r="D15" s="19" t="n">
        <v>96400</v>
      </c>
      <c r="E15" s="11" t="s">
        <v>224</v>
      </c>
      <c r="F15" s="12" t="str">
        <f aca="false">IF(B15="","",IFERROR(INDEX('De-para'!$B$5:$B$304,MATCH(B15,'De-para'!$A$5:$A$304,0)),"Sem de-para"))</f>
        <v>Salários da produção</v>
      </c>
      <c r="G15" s="12" t="str">
        <f aca="false">IF(B15="","",IFERROR(INDEX('De-para'!$C$5:$C$304,MATCH(B15,'De-para'!$A$5:$A$304,0))&amp;"","Sem de-para"))</f>
        <v>2.1.02</v>
      </c>
      <c r="H15" s="12" t="str">
        <f aca="false">IF(B15="","",IFERROR(INDEX('De-para'!$D$5:$D$304,MATCH(B15,'De-para'!$A$5:$A$304,0))&amp;"",""))</f>
        <v>Mão de obra direta</v>
      </c>
      <c r="I15" s="12" t="str">
        <f aca="false">IF(B15="","",IFERROR(INDEX('De-para'!$E$5:$E$304,MATCH(B15,'De-para'!$A$5:$A$304,0))&amp;"",""))</f>
        <v>Custo dos produtos vendidos</v>
      </c>
      <c r="J15" s="12" t="str">
        <f aca="false">IF(B15="","",IFERROR(INDEX('De-para'!$F$5:$F$304,MATCH(B15,'De-para'!$A$5:$A$304,0))&amp;"",""))</f>
        <v>Custo</v>
      </c>
      <c r="K15" s="13" t="n">
        <f aca="false">IF(OR(J15="",D15=""),"",IF(J15="Receita",D15,-D15))</f>
        <v>-96400</v>
      </c>
      <c r="L15" s="12" t="str">
        <f aca="false">IF(C15="","",IFERROR(INDEX('Centros de custo'!$C$5:$C$64,MATCH(C15,'Centros de custo'!$A$5:$A$64,0)),""))</f>
        <v>Produção</v>
      </c>
      <c r="M15" s="12" t="str">
        <f aca="false">IF(C15="","",IFERROR(INDEX('Centros de custo'!$E$5:$E$64,MATCH(C15,'Centros de custo'!$A$5:$A$64,0)),""))</f>
        <v>Produtivo</v>
      </c>
      <c r="N15" s="12" t="str">
        <f aca="false">IF(B15="","",IF(C15="","Sem CC",IF(ISNA(MATCH(C15,'Centros de custo'!$A$5:$A$64,0)),"Inexistente",IF(INDEX('Centros de custo'!$F$5:$F$64,MATCH(C15,'Centros de custo'!$A$5:$A$64,0))="Não","Inativo","OK"))))</f>
        <v>OK</v>
      </c>
      <c r="O15" s="12" t="str">
        <f aca="false">IF(B15="","",IF(G15="Sem de-para","Sem de-para",IF(IFERROR(INDEX('De-para'!$G$5:$G$304,MATCH(B15,'De-para'!$A$5:$A$304,0)),"")&lt;&gt;"OK","De-para inválido",IF(N15="Sem CC","Sem centro de custo",IF(N15&lt;&gt;"OK","Centro de custo "&amp;LOWER(N15),"OK")))))</f>
        <v>OK</v>
      </c>
    </row>
    <row r="16" customFormat="false" ht="15" hidden="false" customHeight="false" outlineLevel="0" collapsed="false">
      <c r="A16" s="18" t="n">
        <v>46300</v>
      </c>
      <c r="B16" s="8" t="s">
        <v>170</v>
      </c>
      <c r="C16" s="8" t="s">
        <v>119</v>
      </c>
      <c r="D16" s="19" t="n">
        <v>78900</v>
      </c>
      <c r="E16" s="11" t="s">
        <v>225</v>
      </c>
      <c r="F16" s="12" t="str">
        <f aca="false">IF(B16="","",IFERROR(INDEX('De-para'!$B$5:$B$304,MATCH(B16,'De-para'!$A$5:$A$304,0)),"Sem de-para"))</f>
        <v>Salários da produção</v>
      </c>
      <c r="G16" s="12" t="str">
        <f aca="false">IF(B16="","",IFERROR(INDEX('De-para'!$C$5:$C$304,MATCH(B16,'De-para'!$A$5:$A$304,0))&amp;"","Sem de-para"))</f>
        <v>2.1.02</v>
      </c>
      <c r="H16" s="12" t="str">
        <f aca="false">IF(B16="","",IFERROR(INDEX('De-para'!$D$5:$D$304,MATCH(B16,'De-para'!$A$5:$A$304,0))&amp;"",""))</f>
        <v>Mão de obra direta</v>
      </c>
      <c r="I16" s="12" t="str">
        <f aca="false">IF(B16="","",IFERROR(INDEX('De-para'!$E$5:$E$304,MATCH(B16,'De-para'!$A$5:$A$304,0))&amp;"",""))</f>
        <v>Custo dos produtos vendidos</v>
      </c>
      <c r="J16" s="12" t="str">
        <f aca="false">IF(B16="","",IFERROR(INDEX('De-para'!$F$5:$F$304,MATCH(B16,'De-para'!$A$5:$A$304,0))&amp;"",""))</f>
        <v>Custo</v>
      </c>
      <c r="K16" s="13" t="n">
        <f aca="false">IF(OR(J16="",D16=""),"",IF(J16="Receita",D16,-D16))</f>
        <v>-78900</v>
      </c>
      <c r="L16" s="12" t="str">
        <f aca="false">IF(C16="","",IFERROR(INDEX('Centros de custo'!$C$5:$C$64,MATCH(C16,'Centros de custo'!$A$5:$A$64,0)),""))</f>
        <v>Produção</v>
      </c>
      <c r="M16" s="12" t="str">
        <f aca="false">IF(C16="","",IFERROR(INDEX('Centros de custo'!$E$5:$E$64,MATCH(C16,'Centros de custo'!$A$5:$A$64,0)),""))</f>
        <v>Produtivo</v>
      </c>
      <c r="N16" s="12" t="str">
        <f aca="false">IF(B16="","",IF(C16="","Sem CC",IF(ISNA(MATCH(C16,'Centros de custo'!$A$5:$A$64,0)),"Inexistente",IF(INDEX('Centros de custo'!$F$5:$F$64,MATCH(C16,'Centros de custo'!$A$5:$A$64,0))="Não","Inativo","OK"))))</f>
        <v>OK</v>
      </c>
      <c r="O16" s="12" t="str">
        <f aca="false">IF(B16="","",IF(G16="Sem de-para","Sem de-para",IF(IFERROR(INDEX('De-para'!$G$5:$G$304,MATCH(B16,'De-para'!$A$5:$A$304,0)),"")&lt;&gt;"OK","De-para inválido",IF(N16="Sem CC","Sem centro de custo",IF(N16&lt;&gt;"OK","Centro de custo "&amp;LOWER(N16),"OK")))))</f>
        <v>OK</v>
      </c>
    </row>
    <row r="17" customFormat="false" ht="15" hidden="false" customHeight="false" outlineLevel="0" collapsed="false">
      <c r="A17" s="18" t="n">
        <v>46300</v>
      </c>
      <c r="B17" s="8" t="s">
        <v>172</v>
      </c>
      <c r="C17" s="8" t="s">
        <v>114</v>
      </c>
      <c r="D17" s="19" t="n">
        <v>38560</v>
      </c>
      <c r="E17" s="11" t="s">
        <v>226</v>
      </c>
      <c r="F17" s="12" t="str">
        <f aca="false">IF(B17="","",IFERROR(INDEX('De-para'!$B$5:$B$304,MATCH(B17,'De-para'!$A$5:$A$304,0)),"Sem de-para"))</f>
        <v>Encargos da produção</v>
      </c>
      <c r="G17" s="12" t="str">
        <f aca="false">IF(B17="","",IFERROR(INDEX('De-para'!$C$5:$C$304,MATCH(B17,'De-para'!$A$5:$A$304,0))&amp;"","Sem de-para"))</f>
        <v>2.1.02</v>
      </c>
      <c r="H17" s="12" t="str">
        <f aca="false">IF(B17="","",IFERROR(INDEX('De-para'!$D$5:$D$304,MATCH(B17,'De-para'!$A$5:$A$304,0))&amp;"",""))</f>
        <v>Mão de obra direta</v>
      </c>
      <c r="I17" s="12" t="str">
        <f aca="false">IF(B17="","",IFERROR(INDEX('De-para'!$E$5:$E$304,MATCH(B17,'De-para'!$A$5:$A$304,0))&amp;"",""))</f>
        <v>Custo dos produtos vendidos</v>
      </c>
      <c r="J17" s="12" t="str">
        <f aca="false">IF(B17="","",IFERROR(INDEX('De-para'!$F$5:$F$304,MATCH(B17,'De-para'!$A$5:$A$304,0))&amp;"",""))</f>
        <v>Custo</v>
      </c>
      <c r="K17" s="13" t="n">
        <f aca="false">IF(OR(J17="",D17=""),"",IF(J17="Receita",D17,-D17))</f>
        <v>-38560</v>
      </c>
      <c r="L17" s="12" t="str">
        <f aca="false">IF(C17="","",IFERROR(INDEX('Centros de custo'!$C$5:$C$64,MATCH(C17,'Centros de custo'!$A$5:$A$64,0)),""))</f>
        <v>Produção</v>
      </c>
      <c r="M17" s="12" t="str">
        <f aca="false">IF(C17="","",IFERROR(INDEX('Centros de custo'!$E$5:$E$64,MATCH(C17,'Centros de custo'!$A$5:$A$64,0)),""))</f>
        <v>Produtivo</v>
      </c>
      <c r="N17" s="12" t="str">
        <f aca="false">IF(B17="","",IF(C17="","Sem CC",IF(ISNA(MATCH(C17,'Centros de custo'!$A$5:$A$64,0)),"Inexistente",IF(INDEX('Centros de custo'!$F$5:$F$64,MATCH(C17,'Centros de custo'!$A$5:$A$64,0))="Não","Inativo","OK"))))</f>
        <v>OK</v>
      </c>
      <c r="O17" s="12" t="str">
        <f aca="false">IF(B17="","",IF(G17="Sem de-para","Sem de-para",IF(IFERROR(INDEX('De-para'!$G$5:$G$304,MATCH(B17,'De-para'!$A$5:$A$304,0)),"")&lt;&gt;"OK","De-para inválido",IF(N17="Sem CC","Sem centro de custo",IF(N17&lt;&gt;"OK","Centro de custo "&amp;LOWER(N17),"OK")))))</f>
        <v>OK</v>
      </c>
    </row>
    <row r="18" customFormat="false" ht="15" hidden="false" customHeight="false" outlineLevel="0" collapsed="false">
      <c r="A18" s="18" t="n">
        <v>46300</v>
      </c>
      <c r="B18" s="8" t="s">
        <v>172</v>
      </c>
      <c r="C18" s="8" t="s">
        <v>119</v>
      </c>
      <c r="D18" s="19" t="n">
        <v>31560</v>
      </c>
      <c r="E18" s="11" t="s">
        <v>227</v>
      </c>
      <c r="F18" s="12" t="str">
        <f aca="false">IF(B18="","",IFERROR(INDEX('De-para'!$B$5:$B$304,MATCH(B18,'De-para'!$A$5:$A$304,0)),"Sem de-para"))</f>
        <v>Encargos da produção</v>
      </c>
      <c r="G18" s="12" t="str">
        <f aca="false">IF(B18="","",IFERROR(INDEX('De-para'!$C$5:$C$304,MATCH(B18,'De-para'!$A$5:$A$304,0))&amp;"","Sem de-para"))</f>
        <v>2.1.02</v>
      </c>
      <c r="H18" s="12" t="str">
        <f aca="false">IF(B18="","",IFERROR(INDEX('De-para'!$D$5:$D$304,MATCH(B18,'De-para'!$A$5:$A$304,0))&amp;"",""))</f>
        <v>Mão de obra direta</v>
      </c>
      <c r="I18" s="12" t="str">
        <f aca="false">IF(B18="","",IFERROR(INDEX('De-para'!$E$5:$E$304,MATCH(B18,'De-para'!$A$5:$A$304,0))&amp;"",""))</f>
        <v>Custo dos produtos vendidos</v>
      </c>
      <c r="J18" s="12" t="str">
        <f aca="false">IF(B18="","",IFERROR(INDEX('De-para'!$F$5:$F$304,MATCH(B18,'De-para'!$A$5:$A$304,0))&amp;"",""))</f>
        <v>Custo</v>
      </c>
      <c r="K18" s="13" t="n">
        <f aca="false">IF(OR(J18="",D18=""),"",IF(J18="Receita",D18,-D18))</f>
        <v>-31560</v>
      </c>
      <c r="L18" s="12" t="str">
        <f aca="false">IF(C18="","",IFERROR(INDEX('Centros de custo'!$C$5:$C$64,MATCH(C18,'Centros de custo'!$A$5:$A$64,0)),""))</f>
        <v>Produção</v>
      </c>
      <c r="M18" s="12" t="str">
        <f aca="false">IF(C18="","",IFERROR(INDEX('Centros de custo'!$E$5:$E$64,MATCH(C18,'Centros de custo'!$A$5:$A$64,0)),""))</f>
        <v>Produtivo</v>
      </c>
      <c r="N18" s="12" t="str">
        <f aca="false">IF(B18="","",IF(C18="","Sem CC",IF(ISNA(MATCH(C18,'Centros de custo'!$A$5:$A$64,0)),"Inexistente",IF(INDEX('Centros de custo'!$F$5:$F$64,MATCH(C18,'Centros de custo'!$A$5:$A$64,0))="Não","Inativo","OK"))))</f>
        <v>OK</v>
      </c>
      <c r="O18" s="12" t="str">
        <f aca="false">IF(B18="","",IF(G18="Sem de-para","Sem de-para",IF(IFERROR(INDEX('De-para'!$G$5:$G$304,MATCH(B18,'De-para'!$A$5:$A$304,0)),"")&lt;&gt;"OK","De-para inválido",IF(N18="Sem CC","Sem centro de custo",IF(N18&lt;&gt;"OK","Centro de custo "&amp;LOWER(N18),"OK")))))</f>
        <v>OK</v>
      </c>
    </row>
    <row r="19" customFormat="false" ht="15" hidden="false" customHeight="false" outlineLevel="0" collapsed="false">
      <c r="A19" s="18" t="n">
        <v>46307</v>
      </c>
      <c r="B19" s="8" t="s">
        <v>174</v>
      </c>
      <c r="C19" s="8" t="s">
        <v>114</v>
      </c>
      <c r="D19" s="19" t="n">
        <v>24300</v>
      </c>
      <c r="E19" s="11" t="s">
        <v>228</v>
      </c>
      <c r="F19" s="12" t="str">
        <f aca="false">IF(B19="","",IFERROR(INDEX('De-para'!$B$5:$B$304,MATCH(B19,'De-para'!$A$5:$A$304,0)),"Sem de-para"))</f>
        <v>Energia elétrica da fábrica</v>
      </c>
      <c r="G19" s="12" t="str">
        <f aca="false">IF(B19="","",IFERROR(INDEX('De-para'!$C$5:$C$304,MATCH(B19,'De-para'!$A$5:$A$304,0))&amp;"","Sem de-para"))</f>
        <v>2.1.03</v>
      </c>
      <c r="H19" s="12" t="str">
        <f aca="false">IF(B19="","",IFERROR(INDEX('De-para'!$D$5:$D$304,MATCH(B19,'De-para'!$A$5:$A$304,0))&amp;"",""))</f>
        <v>Energia e utilidades da fábrica</v>
      </c>
      <c r="I19" s="12" t="str">
        <f aca="false">IF(B19="","",IFERROR(INDEX('De-para'!$E$5:$E$304,MATCH(B19,'De-para'!$A$5:$A$304,0))&amp;"",""))</f>
        <v>Custo dos produtos vendidos</v>
      </c>
      <c r="J19" s="12" t="str">
        <f aca="false">IF(B19="","",IFERROR(INDEX('De-para'!$F$5:$F$304,MATCH(B19,'De-para'!$A$5:$A$304,0))&amp;"",""))</f>
        <v>Custo</v>
      </c>
      <c r="K19" s="13" t="n">
        <f aca="false">IF(OR(J19="",D19=""),"",IF(J19="Receita",D19,-D19))</f>
        <v>-24300</v>
      </c>
      <c r="L19" s="12" t="str">
        <f aca="false">IF(C19="","",IFERROR(INDEX('Centros de custo'!$C$5:$C$64,MATCH(C19,'Centros de custo'!$A$5:$A$64,0)),""))</f>
        <v>Produção</v>
      </c>
      <c r="M19" s="12" t="str">
        <f aca="false">IF(C19="","",IFERROR(INDEX('Centros de custo'!$E$5:$E$64,MATCH(C19,'Centros de custo'!$A$5:$A$64,0)),""))</f>
        <v>Produtivo</v>
      </c>
      <c r="N19" s="12" t="str">
        <f aca="false">IF(B19="","",IF(C19="","Sem CC",IF(ISNA(MATCH(C19,'Centros de custo'!$A$5:$A$64,0)),"Inexistente",IF(INDEX('Centros de custo'!$F$5:$F$64,MATCH(C19,'Centros de custo'!$A$5:$A$64,0))="Não","Inativo","OK"))))</f>
        <v>OK</v>
      </c>
      <c r="O19" s="12" t="str">
        <f aca="false">IF(B19="","",IF(G19="Sem de-para","Sem de-para",IF(IFERROR(INDEX('De-para'!$G$5:$G$304,MATCH(B19,'De-para'!$A$5:$A$304,0)),"")&lt;&gt;"OK","De-para inválido",IF(N19="Sem CC","Sem centro de custo",IF(N19&lt;&gt;"OK","Centro de custo "&amp;LOWER(N19),"OK")))))</f>
        <v>OK</v>
      </c>
    </row>
    <row r="20" customFormat="false" ht="15" hidden="false" customHeight="false" outlineLevel="0" collapsed="false">
      <c r="A20" s="18" t="n">
        <v>46313</v>
      </c>
      <c r="B20" s="8" t="s">
        <v>176</v>
      </c>
      <c r="C20" s="8" t="s">
        <v>121</v>
      </c>
      <c r="D20" s="19" t="n">
        <v>17850</v>
      </c>
      <c r="E20" s="11" t="s">
        <v>229</v>
      </c>
      <c r="F20" s="12" t="str">
        <f aca="false">IF(B20="","",IFERROR(INDEX('De-para'!$B$5:$B$304,MATCH(B20,'De-para'!$A$5:$A$304,0)),"Sem de-para"))</f>
        <v>Peças e manutenção de máquinas</v>
      </c>
      <c r="G20" s="12" t="str">
        <f aca="false">IF(B20="","",IFERROR(INDEX('De-para'!$C$5:$C$304,MATCH(B20,'De-para'!$A$5:$A$304,0))&amp;"","Sem de-para"))</f>
        <v>2.1.04</v>
      </c>
      <c r="H20" s="12" t="str">
        <f aca="false">IF(B20="","",IFERROR(INDEX('De-para'!$D$5:$D$304,MATCH(B20,'De-para'!$A$5:$A$304,0))&amp;"",""))</f>
        <v>Manutenção industrial</v>
      </c>
      <c r="I20" s="12" t="str">
        <f aca="false">IF(B20="","",IFERROR(INDEX('De-para'!$E$5:$E$304,MATCH(B20,'De-para'!$A$5:$A$304,0))&amp;"",""))</f>
        <v>Custo dos produtos vendidos</v>
      </c>
      <c r="J20" s="12" t="str">
        <f aca="false">IF(B20="","",IFERROR(INDEX('De-para'!$F$5:$F$304,MATCH(B20,'De-para'!$A$5:$A$304,0))&amp;"",""))</f>
        <v>Custo</v>
      </c>
      <c r="K20" s="13" t="n">
        <f aca="false">IF(OR(J20="",D20=""),"",IF(J20="Receita",D20,-D20))</f>
        <v>-17850</v>
      </c>
      <c r="L20" s="12" t="str">
        <f aca="false">IF(C20="","",IFERROR(INDEX('Centros de custo'!$C$5:$C$64,MATCH(C20,'Centros de custo'!$A$5:$A$64,0)),""))</f>
        <v>Produção</v>
      </c>
      <c r="M20" s="12" t="str">
        <f aca="false">IF(C20="","",IFERROR(INDEX('Centros de custo'!$E$5:$E$64,MATCH(C20,'Centros de custo'!$A$5:$A$64,0)),""))</f>
        <v>Apoio</v>
      </c>
      <c r="N20" s="12" t="str">
        <f aca="false">IF(B20="","",IF(C20="","Sem CC",IF(ISNA(MATCH(C20,'Centros de custo'!$A$5:$A$64,0)),"Inexistente",IF(INDEX('Centros de custo'!$F$5:$F$64,MATCH(C20,'Centros de custo'!$A$5:$A$64,0))="Não","Inativo","OK"))))</f>
        <v>OK</v>
      </c>
      <c r="O20" s="12" t="str">
        <f aca="false">IF(B20="","",IF(G20="Sem de-para","Sem de-para",IF(IFERROR(INDEX('De-para'!$G$5:$G$304,MATCH(B20,'De-para'!$A$5:$A$304,0)),"")&lt;&gt;"OK","De-para inválido",IF(N20="Sem CC","Sem centro de custo",IF(N20&lt;&gt;"OK","Centro de custo "&amp;LOWER(N20),"OK")))))</f>
        <v>OK</v>
      </c>
    </row>
    <row r="21" customFormat="false" ht="15" hidden="false" customHeight="false" outlineLevel="0" collapsed="false">
      <c r="A21" s="18" t="n">
        <v>46326</v>
      </c>
      <c r="B21" s="8" t="s">
        <v>178</v>
      </c>
      <c r="C21" s="8" t="s">
        <v>129</v>
      </c>
      <c r="D21" s="19" t="n">
        <v>37700</v>
      </c>
      <c r="E21" s="11" t="s">
        <v>179</v>
      </c>
      <c r="F21" s="12" t="str">
        <f aca="false">IF(B21="","",IFERROR(INDEX('De-para'!$B$5:$B$304,MATCH(B21,'De-para'!$A$5:$A$304,0)),"Sem de-para"))</f>
        <v>Comissões de representantes</v>
      </c>
      <c r="G21" s="12" t="str">
        <f aca="false">IF(B21="","",IFERROR(INDEX('De-para'!$C$5:$C$304,MATCH(B21,'De-para'!$A$5:$A$304,0))&amp;"","Sem de-para"))</f>
        <v>3.1.01</v>
      </c>
      <c r="H21" s="12" t="str">
        <f aca="false">IF(B21="","",IFERROR(INDEX('De-para'!$D$5:$D$304,MATCH(B21,'De-para'!$A$5:$A$304,0))&amp;"",""))</f>
        <v>Comissões sobre vendas</v>
      </c>
      <c r="I21" s="12" t="str">
        <f aca="false">IF(B21="","",IFERROR(INDEX('De-para'!$E$5:$E$304,MATCH(B21,'De-para'!$A$5:$A$304,0))&amp;"",""))</f>
        <v>Despesas comerciais</v>
      </c>
      <c r="J21" s="12" t="str">
        <f aca="false">IF(B21="","",IFERROR(INDEX('De-para'!$F$5:$F$304,MATCH(B21,'De-para'!$A$5:$A$304,0))&amp;"",""))</f>
        <v>Despesa</v>
      </c>
      <c r="K21" s="13" t="n">
        <f aca="false">IF(OR(J21="",D21=""),"",IF(J21="Receita",D21,-D21))</f>
        <v>-37700</v>
      </c>
      <c r="L21" s="12" t="str">
        <f aca="false">IF(C21="","",IFERROR(INDEX('Centros de custo'!$C$5:$C$64,MATCH(C21,'Centros de custo'!$A$5:$A$64,0)),""))</f>
        <v>Comercial</v>
      </c>
      <c r="M21" s="12" t="str">
        <f aca="false">IF(C21="","",IFERROR(INDEX('Centros de custo'!$E$5:$E$64,MATCH(C21,'Centros de custo'!$A$5:$A$64,0)),""))</f>
        <v>Administrativo</v>
      </c>
      <c r="N21" s="12" t="str">
        <f aca="false">IF(B21="","",IF(C21="","Sem CC",IF(ISNA(MATCH(C21,'Centros de custo'!$A$5:$A$64,0)),"Inexistente",IF(INDEX('Centros de custo'!$F$5:$F$64,MATCH(C21,'Centros de custo'!$A$5:$A$64,0))="Não","Inativo","OK"))))</f>
        <v>OK</v>
      </c>
      <c r="O21" s="12" t="str">
        <f aca="false">IF(B21="","",IF(G21="Sem de-para","Sem de-para",IF(IFERROR(INDEX('De-para'!$G$5:$G$304,MATCH(B21,'De-para'!$A$5:$A$304,0)),"")&lt;&gt;"OK","De-para inválido",IF(N21="Sem CC","Sem centro de custo",IF(N21&lt;&gt;"OK","Centro de custo "&amp;LOWER(N21),"OK")))))</f>
        <v>OK</v>
      </c>
    </row>
    <row r="22" customFormat="false" ht="15" hidden="false" customHeight="false" outlineLevel="0" collapsed="false">
      <c r="A22" s="18" t="n">
        <v>46305</v>
      </c>
      <c r="B22" s="8" t="s">
        <v>180</v>
      </c>
      <c r="C22" s="8" t="s">
        <v>133</v>
      </c>
      <c r="D22" s="19" t="n">
        <v>22400</v>
      </c>
      <c r="E22" s="11" t="s">
        <v>230</v>
      </c>
      <c r="F22" s="12" t="str">
        <f aca="false">IF(B22="","",IFERROR(INDEX('De-para'!$B$5:$B$304,MATCH(B22,'De-para'!$A$5:$A$304,0)),"Sem de-para"))</f>
        <v>Propaganda e marketing digital</v>
      </c>
      <c r="G22" s="12" t="str">
        <f aca="false">IF(B22="","",IFERROR(INDEX('De-para'!$C$5:$C$304,MATCH(B22,'De-para'!$A$5:$A$304,0))&amp;"","Sem de-para"))</f>
        <v>3.1.02</v>
      </c>
      <c r="H22" s="12" t="str">
        <f aca="false">IF(B22="","",IFERROR(INDEX('De-para'!$D$5:$D$304,MATCH(B22,'De-para'!$A$5:$A$304,0))&amp;"",""))</f>
        <v>Marketing e publicidade</v>
      </c>
      <c r="I22" s="12" t="str">
        <f aca="false">IF(B22="","",IFERROR(INDEX('De-para'!$E$5:$E$304,MATCH(B22,'De-para'!$A$5:$A$304,0))&amp;"",""))</f>
        <v>Despesas comerciais</v>
      </c>
      <c r="J22" s="12" t="str">
        <f aca="false">IF(B22="","",IFERROR(INDEX('De-para'!$F$5:$F$304,MATCH(B22,'De-para'!$A$5:$A$304,0))&amp;"",""))</f>
        <v>Despesa</v>
      </c>
      <c r="K22" s="13" t="n">
        <f aca="false">IF(OR(J22="",D22=""),"",IF(J22="Receita",D22,-D22))</f>
        <v>-22400</v>
      </c>
      <c r="L22" s="12" t="str">
        <f aca="false">IF(C22="","",IFERROR(INDEX('Centros de custo'!$C$5:$C$64,MATCH(C22,'Centros de custo'!$A$5:$A$64,0)),""))</f>
        <v>Comercial</v>
      </c>
      <c r="M22" s="12" t="str">
        <f aca="false">IF(C22="","",IFERROR(INDEX('Centros de custo'!$E$5:$E$64,MATCH(C22,'Centros de custo'!$A$5:$A$64,0)),""))</f>
        <v>Administrativo</v>
      </c>
      <c r="N22" s="12" t="str">
        <f aca="false">IF(B22="","",IF(C22="","Sem CC",IF(ISNA(MATCH(C22,'Centros de custo'!$A$5:$A$64,0)),"Inexistente",IF(INDEX('Centros de custo'!$F$5:$F$64,MATCH(C22,'Centros de custo'!$A$5:$A$64,0))="Não","Inativo","OK"))))</f>
        <v>OK</v>
      </c>
      <c r="O22" s="12" t="str">
        <f aca="false">IF(B22="","",IF(G22="Sem de-para","Sem de-para",IF(IFERROR(INDEX('De-para'!$G$5:$G$304,MATCH(B22,'De-para'!$A$5:$A$304,0)),"")&lt;&gt;"OK","De-para inválido",IF(N22="Sem CC","Sem centro de custo",IF(N22&lt;&gt;"OK","Centro de custo "&amp;LOWER(N22),"OK")))))</f>
        <v>OK</v>
      </c>
    </row>
    <row r="23" customFormat="false" ht="15" hidden="false" customHeight="false" outlineLevel="0" collapsed="false">
      <c r="A23" s="18" t="n">
        <v>46326</v>
      </c>
      <c r="B23" s="8" t="s">
        <v>182</v>
      </c>
      <c r="C23" s="8" t="s">
        <v>125</v>
      </c>
      <c r="D23" s="19" t="n">
        <v>29850</v>
      </c>
      <c r="E23" s="11" t="s">
        <v>231</v>
      </c>
      <c r="F23" s="12" t="str">
        <f aca="false">IF(B23="","",IFERROR(INDEX('De-para'!$B$5:$B$304,MATCH(B23,'De-para'!$A$5:$A$304,0)),"Sem de-para"))</f>
        <v>Fretes e carretos sobre vendas</v>
      </c>
      <c r="G23" s="12" t="str">
        <f aca="false">IF(B23="","",IFERROR(INDEX('De-para'!$C$5:$C$304,MATCH(B23,'De-para'!$A$5:$A$304,0))&amp;"","Sem de-para"))</f>
        <v>3.1.03</v>
      </c>
      <c r="H23" s="12" t="str">
        <f aca="false">IF(B23="","",IFERROR(INDEX('De-para'!$D$5:$D$304,MATCH(B23,'De-para'!$A$5:$A$304,0))&amp;"",""))</f>
        <v>Fretes sobre vendas</v>
      </c>
      <c r="I23" s="12" t="str">
        <f aca="false">IF(B23="","",IFERROR(INDEX('De-para'!$E$5:$E$304,MATCH(B23,'De-para'!$A$5:$A$304,0))&amp;"",""))</f>
        <v>Despesas comerciais</v>
      </c>
      <c r="J23" s="12" t="str">
        <f aca="false">IF(B23="","",IFERROR(INDEX('De-para'!$F$5:$F$304,MATCH(B23,'De-para'!$A$5:$A$304,0))&amp;"",""))</f>
        <v>Despesa</v>
      </c>
      <c r="K23" s="13" t="n">
        <f aca="false">IF(OR(J23="",D23=""),"",IF(J23="Receita",D23,-D23))</f>
        <v>-29850</v>
      </c>
      <c r="L23" s="12" t="str">
        <f aca="false">IF(C23="","",IFERROR(INDEX('Centros de custo'!$C$5:$C$64,MATCH(C23,'Centros de custo'!$A$5:$A$64,0)),""))</f>
        <v>Operações</v>
      </c>
      <c r="M23" s="12" t="str">
        <f aca="false">IF(C23="","",IFERROR(INDEX('Centros de custo'!$E$5:$E$64,MATCH(C23,'Centros de custo'!$A$5:$A$64,0)),""))</f>
        <v>Apoio</v>
      </c>
      <c r="N23" s="12" t="str">
        <f aca="false">IF(B23="","",IF(C23="","Sem CC",IF(ISNA(MATCH(C23,'Centros de custo'!$A$5:$A$64,0)),"Inexistente",IF(INDEX('Centros de custo'!$F$5:$F$64,MATCH(C23,'Centros de custo'!$A$5:$A$64,0))="Não","Inativo","OK"))))</f>
        <v>OK</v>
      </c>
      <c r="O23" s="12" t="str">
        <f aca="false">IF(B23="","",IF(G23="Sem de-para","Sem de-para",IF(IFERROR(INDEX('De-para'!$G$5:$G$304,MATCH(B23,'De-para'!$A$5:$A$304,0)),"")&lt;&gt;"OK","De-para inválido",IF(N23="Sem CC","Sem centro de custo",IF(N23&lt;&gt;"OK","Centro de custo "&amp;LOWER(N23),"OK")))))</f>
        <v>OK</v>
      </c>
    </row>
    <row r="24" customFormat="false" ht="15" hidden="false" customHeight="false" outlineLevel="0" collapsed="false">
      <c r="A24" s="18" t="n">
        <v>46296</v>
      </c>
      <c r="B24" s="8" t="s">
        <v>184</v>
      </c>
      <c r="C24" s="8" t="s">
        <v>135</v>
      </c>
      <c r="D24" s="19" t="n">
        <v>38000</v>
      </c>
      <c r="E24" s="11" t="s">
        <v>232</v>
      </c>
      <c r="F24" s="12" t="str">
        <f aca="false">IF(B24="","",IFERROR(INDEX('De-para'!$B$5:$B$304,MATCH(B24,'De-para'!$A$5:$A$304,0)),"Sem de-para"))</f>
        <v>Aluguel</v>
      </c>
      <c r="G24" s="12" t="str">
        <f aca="false">IF(B24="","",IFERROR(INDEX('De-para'!$C$5:$C$304,MATCH(B24,'De-para'!$A$5:$A$304,0))&amp;"","Sem de-para"))</f>
        <v>3.2.01</v>
      </c>
      <c r="H24" s="12" t="str">
        <f aca="false">IF(B24="","",IFERROR(INDEX('De-para'!$D$5:$D$304,MATCH(B24,'De-para'!$A$5:$A$304,0))&amp;"",""))</f>
        <v>Aluguel e condomínio</v>
      </c>
      <c r="I24" s="12" t="str">
        <f aca="false">IF(B24="","",IFERROR(INDEX('De-para'!$E$5:$E$304,MATCH(B24,'De-para'!$A$5:$A$304,0))&amp;"",""))</f>
        <v>Despesas administrativas</v>
      </c>
      <c r="J24" s="12" t="str">
        <f aca="false">IF(B24="","",IFERROR(INDEX('De-para'!$F$5:$F$304,MATCH(B24,'De-para'!$A$5:$A$304,0))&amp;"",""))</f>
        <v>Despesa</v>
      </c>
      <c r="K24" s="13" t="n">
        <f aca="false">IF(OR(J24="",D24=""),"",IF(J24="Receita",D24,-D24))</f>
        <v>-38000</v>
      </c>
      <c r="L24" s="12" t="str">
        <f aca="false">IF(C24="","",IFERROR(INDEX('Centros de custo'!$C$5:$C$64,MATCH(C24,'Centros de custo'!$A$5:$A$64,0)),""))</f>
        <v>Administração</v>
      </c>
      <c r="M24" s="12" t="str">
        <f aca="false">IF(C24="","",IFERROR(INDEX('Centros de custo'!$E$5:$E$64,MATCH(C24,'Centros de custo'!$A$5:$A$64,0)),""))</f>
        <v>Administrativo</v>
      </c>
      <c r="N24" s="12" t="str">
        <f aca="false">IF(B24="","",IF(C24="","Sem CC",IF(ISNA(MATCH(C24,'Centros de custo'!$A$5:$A$64,0)),"Inexistente",IF(INDEX('Centros de custo'!$F$5:$F$64,MATCH(C24,'Centros de custo'!$A$5:$A$64,0))="Não","Inativo","OK"))))</f>
        <v>OK</v>
      </c>
      <c r="O24" s="12" t="str">
        <f aca="false">IF(B24="","",IF(G24="Sem de-para","Sem de-para",IF(IFERROR(INDEX('De-para'!$G$5:$G$304,MATCH(B24,'De-para'!$A$5:$A$304,0)),"")&lt;&gt;"OK","De-para inválido",IF(N24="Sem CC","Sem centro de custo",IF(N24&lt;&gt;"OK","Centro de custo "&amp;LOWER(N24),"OK")))))</f>
        <v>OK</v>
      </c>
    </row>
    <row r="25" customFormat="false" ht="15" hidden="false" customHeight="false" outlineLevel="0" collapsed="false">
      <c r="A25" s="18" t="n">
        <v>46296</v>
      </c>
      <c r="B25" s="8" t="s">
        <v>186</v>
      </c>
      <c r="C25" s="8" t="s">
        <v>135</v>
      </c>
      <c r="D25" s="19" t="n">
        <v>6900</v>
      </c>
      <c r="E25" s="11" t="s">
        <v>187</v>
      </c>
      <c r="F25" s="12" t="str">
        <f aca="false">IF(B25="","",IFERROR(INDEX('De-para'!$B$5:$B$304,MATCH(B25,'De-para'!$A$5:$A$304,0)),"Sem de-para"))</f>
        <v>Condomínio e IPTU</v>
      </c>
      <c r="G25" s="12" t="str">
        <f aca="false">IF(B25="","",IFERROR(INDEX('De-para'!$C$5:$C$304,MATCH(B25,'De-para'!$A$5:$A$304,0))&amp;"","Sem de-para"))</f>
        <v>3.2.01</v>
      </c>
      <c r="H25" s="12" t="str">
        <f aca="false">IF(B25="","",IFERROR(INDEX('De-para'!$D$5:$D$304,MATCH(B25,'De-para'!$A$5:$A$304,0))&amp;"",""))</f>
        <v>Aluguel e condomínio</v>
      </c>
      <c r="I25" s="12" t="str">
        <f aca="false">IF(B25="","",IFERROR(INDEX('De-para'!$E$5:$E$304,MATCH(B25,'De-para'!$A$5:$A$304,0))&amp;"",""))</f>
        <v>Despesas administrativas</v>
      </c>
      <c r="J25" s="12" t="str">
        <f aca="false">IF(B25="","",IFERROR(INDEX('De-para'!$F$5:$F$304,MATCH(B25,'De-para'!$A$5:$A$304,0))&amp;"",""))</f>
        <v>Despesa</v>
      </c>
      <c r="K25" s="13" t="n">
        <f aca="false">IF(OR(J25="",D25=""),"",IF(J25="Receita",D25,-D25))</f>
        <v>-6900</v>
      </c>
      <c r="L25" s="12" t="str">
        <f aca="false">IF(C25="","",IFERROR(INDEX('Centros de custo'!$C$5:$C$64,MATCH(C25,'Centros de custo'!$A$5:$A$64,0)),""))</f>
        <v>Administração</v>
      </c>
      <c r="M25" s="12" t="str">
        <f aca="false">IF(C25="","",IFERROR(INDEX('Centros de custo'!$E$5:$E$64,MATCH(C25,'Centros de custo'!$A$5:$A$64,0)),""))</f>
        <v>Administrativo</v>
      </c>
      <c r="N25" s="12" t="str">
        <f aca="false">IF(B25="","",IF(C25="","Sem CC",IF(ISNA(MATCH(C25,'Centros de custo'!$A$5:$A$64,0)),"Inexistente",IF(INDEX('Centros de custo'!$F$5:$F$64,MATCH(C25,'Centros de custo'!$A$5:$A$64,0))="Não","Inativo","OK"))))</f>
        <v>OK</v>
      </c>
      <c r="O25" s="12" t="str">
        <f aca="false">IF(B25="","",IF(G25="Sem de-para","Sem de-para",IF(IFERROR(INDEX('De-para'!$G$5:$G$304,MATCH(B25,'De-para'!$A$5:$A$304,0)),"")&lt;&gt;"OK","De-para inválido",IF(N25="Sem CC","Sem centro de custo",IF(N25&lt;&gt;"OK","Centro de custo "&amp;LOWER(N25),"OK")))))</f>
        <v>OK</v>
      </c>
    </row>
    <row r="26" customFormat="false" ht="15" hidden="false" customHeight="false" outlineLevel="0" collapsed="false">
      <c r="A26" s="18" t="n">
        <v>46303</v>
      </c>
      <c r="B26" s="8" t="s">
        <v>188</v>
      </c>
      <c r="C26" s="8" t="s">
        <v>135</v>
      </c>
      <c r="D26" s="19" t="n">
        <v>14300</v>
      </c>
      <c r="E26" s="11" t="s">
        <v>233</v>
      </c>
      <c r="F26" s="12" t="str">
        <f aca="false">IF(B26="","",IFERROR(INDEX('De-para'!$B$5:$B$304,MATCH(B26,'De-para'!$A$5:$A$304,0)),"Sem de-para"))</f>
        <v>Licenças de software</v>
      </c>
      <c r="G26" s="12" t="str">
        <f aca="false">IF(B26="","",IFERROR(INDEX('De-para'!$C$5:$C$304,MATCH(B26,'De-para'!$A$5:$A$304,0))&amp;"","Sem de-para"))</f>
        <v>3.2.02</v>
      </c>
      <c r="H26" s="12" t="str">
        <f aca="false">IF(B26="","",IFERROR(INDEX('De-para'!$D$5:$D$304,MATCH(B26,'De-para'!$A$5:$A$304,0))&amp;"",""))</f>
        <v>Sistemas e tecnologia</v>
      </c>
      <c r="I26" s="12" t="str">
        <f aca="false">IF(B26="","",IFERROR(INDEX('De-para'!$E$5:$E$304,MATCH(B26,'De-para'!$A$5:$A$304,0))&amp;"",""))</f>
        <v>Despesas administrativas</v>
      </c>
      <c r="J26" s="12" t="str">
        <f aca="false">IF(B26="","",IFERROR(INDEX('De-para'!$F$5:$F$304,MATCH(B26,'De-para'!$A$5:$A$304,0))&amp;"",""))</f>
        <v>Despesa</v>
      </c>
      <c r="K26" s="13" t="n">
        <f aca="false">IF(OR(J26="",D26=""),"",IF(J26="Receita",D26,-D26))</f>
        <v>-14300</v>
      </c>
      <c r="L26" s="12" t="str">
        <f aca="false">IF(C26="","",IFERROR(INDEX('Centros de custo'!$C$5:$C$64,MATCH(C26,'Centros de custo'!$A$5:$A$64,0)),""))</f>
        <v>Administração</v>
      </c>
      <c r="M26" s="12" t="str">
        <f aca="false">IF(C26="","",IFERROR(INDEX('Centros de custo'!$E$5:$E$64,MATCH(C26,'Centros de custo'!$A$5:$A$64,0)),""))</f>
        <v>Administrativo</v>
      </c>
      <c r="N26" s="12" t="str">
        <f aca="false">IF(B26="","",IF(C26="","Sem CC",IF(ISNA(MATCH(C26,'Centros de custo'!$A$5:$A$64,0)),"Inexistente",IF(INDEX('Centros de custo'!$F$5:$F$64,MATCH(C26,'Centros de custo'!$A$5:$A$64,0))="Não","Inativo","OK"))))</f>
        <v>OK</v>
      </c>
      <c r="O26" s="12" t="str">
        <f aca="false">IF(B26="","",IF(G26="Sem de-para","Sem de-para",IF(IFERROR(INDEX('De-para'!$G$5:$G$304,MATCH(B26,'De-para'!$A$5:$A$304,0)),"")&lt;&gt;"OK","De-para inválido",IF(N26="Sem CC","Sem centro de custo",IF(N26&lt;&gt;"OK","Centro de custo "&amp;LOWER(N26),"OK")))))</f>
        <v>OK</v>
      </c>
    </row>
    <row r="27" customFormat="false" ht="15" hidden="false" customHeight="false" outlineLevel="0" collapsed="false">
      <c r="A27" s="18" t="n">
        <v>46310</v>
      </c>
      <c r="B27" s="8" t="s">
        <v>190</v>
      </c>
      <c r="C27" s="8" t="s">
        <v>135</v>
      </c>
      <c r="D27" s="19" t="n">
        <v>9800</v>
      </c>
      <c r="E27" s="11" t="s">
        <v>234</v>
      </c>
      <c r="F27" s="12" t="str">
        <f aca="false">IF(B27="","",IFERROR(INDEX('De-para'!$B$5:$B$304,MATCH(B27,'De-para'!$A$5:$A$304,0)),"Sem de-para"))</f>
        <v>Honorários contábeis e jurídicos</v>
      </c>
      <c r="G27" s="12" t="str">
        <f aca="false">IF(B27="","",IFERROR(INDEX('De-para'!$C$5:$C$304,MATCH(B27,'De-para'!$A$5:$A$304,0))&amp;"","Sem de-para"))</f>
        <v>3.2.03</v>
      </c>
      <c r="H27" s="12" t="str">
        <f aca="false">IF(B27="","",IFERROR(INDEX('De-para'!$D$5:$D$304,MATCH(B27,'De-para'!$A$5:$A$304,0))&amp;"",""))</f>
        <v>Serviços de terceiros</v>
      </c>
      <c r="I27" s="12" t="str">
        <f aca="false">IF(B27="","",IFERROR(INDEX('De-para'!$E$5:$E$304,MATCH(B27,'De-para'!$A$5:$A$304,0))&amp;"",""))</f>
        <v>Despesas administrativas</v>
      </c>
      <c r="J27" s="12" t="str">
        <f aca="false">IF(B27="","",IFERROR(INDEX('De-para'!$F$5:$F$304,MATCH(B27,'De-para'!$A$5:$A$304,0))&amp;"",""))</f>
        <v>Despesa</v>
      </c>
      <c r="K27" s="13" t="n">
        <f aca="false">IF(OR(J27="",D27=""),"",IF(J27="Receita",D27,-D27))</f>
        <v>-9800</v>
      </c>
      <c r="L27" s="12" t="str">
        <f aca="false">IF(C27="","",IFERROR(INDEX('Centros de custo'!$C$5:$C$64,MATCH(C27,'Centros de custo'!$A$5:$A$64,0)),""))</f>
        <v>Administração</v>
      </c>
      <c r="M27" s="12" t="str">
        <f aca="false">IF(C27="","",IFERROR(INDEX('Centros de custo'!$E$5:$E$64,MATCH(C27,'Centros de custo'!$A$5:$A$64,0)),""))</f>
        <v>Administrativo</v>
      </c>
      <c r="N27" s="12" t="str">
        <f aca="false">IF(B27="","",IF(C27="","Sem CC",IF(ISNA(MATCH(C27,'Centros de custo'!$A$5:$A$64,0)),"Inexistente",IF(INDEX('Centros de custo'!$F$5:$F$64,MATCH(C27,'Centros de custo'!$A$5:$A$64,0))="Não","Inativo","OK"))))</f>
        <v>OK</v>
      </c>
      <c r="O27" s="12" t="str">
        <f aca="false">IF(B27="","",IF(G27="Sem de-para","Sem de-para",IF(IFERROR(INDEX('De-para'!$G$5:$G$304,MATCH(B27,'De-para'!$A$5:$A$304,0)),"")&lt;&gt;"OK","De-para inválido",IF(N27="Sem CC","Sem centro de custo",IF(N27&lt;&gt;"OK","Centro de custo "&amp;LOWER(N27),"OK")))))</f>
        <v>OK</v>
      </c>
    </row>
    <row r="28" customFormat="false" ht="15" hidden="false" customHeight="false" outlineLevel="0" collapsed="false">
      <c r="A28" s="18" t="n">
        <v>46300</v>
      </c>
      <c r="B28" s="8" t="s">
        <v>192</v>
      </c>
      <c r="C28" s="8" t="s">
        <v>135</v>
      </c>
      <c r="D28" s="19" t="n">
        <v>54200</v>
      </c>
      <c r="E28" s="11" t="s">
        <v>235</v>
      </c>
      <c r="F28" s="12" t="str">
        <f aca="false">IF(B28="","",IFERROR(INDEX('De-para'!$B$5:$B$304,MATCH(B28,'De-para'!$A$5:$A$304,0)),"Sem de-para"))</f>
        <v>Salários administrativos e comerciais</v>
      </c>
      <c r="G28" s="12" t="str">
        <f aca="false">IF(B28="","",IFERROR(INDEX('De-para'!$C$5:$C$304,MATCH(B28,'De-para'!$A$5:$A$304,0))&amp;"","Sem de-para"))</f>
        <v>3.3.01</v>
      </c>
      <c r="H28" s="12" t="str">
        <f aca="false">IF(B28="","",IFERROR(INDEX('De-para'!$D$5:$D$304,MATCH(B28,'De-para'!$A$5:$A$304,0))&amp;"",""))</f>
        <v>Salários e pró-labore</v>
      </c>
      <c r="I28" s="12" t="str">
        <f aca="false">IF(B28="","",IFERROR(INDEX('De-para'!$E$5:$E$304,MATCH(B28,'De-para'!$A$5:$A$304,0))&amp;"",""))</f>
        <v>Despesas com pessoal</v>
      </c>
      <c r="J28" s="12" t="str">
        <f aca="false">IF(B28="","",IFERROR(INDEX('De-para'!$F$5:$F$304,MATCH(B28,'De-para'!$A$5:$A$304,0))&amp;"",""))</f>
        <v>Despesa</v>
      </c>
      <c r="K28" s="13" t="n">
        <f aca="false">IF(OR(J28="",D28=""),"",IF(J28="Receita",D28,-D28))</f>
        <v>-54200</v>
      </c>
      <c r="L28" s="12" t="str">
        <f aca="false">IF(C28="","",IFERROR(INDEX('Centros de custo'!$C$5:$C$64,MATCH(C28,'Centros de custo'!$A$5:$A$64,0)),""))</f>
        <v>Administração</v>
      </c>
      <c r="M28" s="12" t="str">
        <f aca="false">IF(C28="","",IFERROR(INDEX('Centros de custo'!$E$5:$E$64,MATCH(C28,'Centros de custo'!$A$5:$A$64,0)),""))</f>
        <v>Administrativo</v>
      </c>
      <c r="N28" s="12" t="str">
        <f aca="false">IF(B28="","",IF(C28="","Sem CC",IF(ISNA(MATCH(C28,'Centros de custo'!$A$5:$A$64,0)),"Inexistente",IF(INDEX('Centros de custo'!$F$5:$F$64,MATCH(C28,'Centros de custo'!$A$5:$A$64,0))="Não","Inativo","OK"))))</f>
        <v>OK</v>
      </c>
      <c r="O28" s="12" t="str">
        <f aca="false">IF(B28="","",IF(G28="Sem de-para","Sem de-para",IF(IFERROR(INDEX('De-para'!$G$5:$G$304,MATCH(B28,'De-para'!$A$5:$A$304,0)),"")&lt;&gt;"OK","De-para inválido",IF(N28="Sem CC","Sem centro de custo",IF(N28&lt;&gt;"OK","Centro de custo "&amp;LOWER(N28),"OK")))))</f>
        <v>OK</v>
      </c>
    </row>
    <row r="29" customFormat="false" ht="15" hidden="false" customHeight="false" outlineLevel="0" collapsed="false">
      <c r="A29" s="18" t="n">
        <v>46300</v>
      </c>
      <c r="B29" s="8" t="s">
        <v>192</v>
      </c>
      <c r="C29" s="8" t="s">
        <v>129</v>
      </c>
      <c r="D29" s="19" t="n">
        <v>41800</v>
      </c>
      <c r="E29" s="11" t="s">
        <v>236</v>
      </c>
      <c r="F29" s="12" t="str">
        <f aca="false">IF(B29="","",IFERROR(INDEX('De-para'!$B$5:$B$304,MATCH(B29,'De-para'!$A$5:$A$304,0)),"Sem de-para"))</f>
        <v>Salários administrativos e comerciais</v>
      </c>
      <c r="G29" s="12" t="str">
        <f aca="false">IF(B29="","",IFERROR(INDEX('De-para'!$C$5:$C$304,MATCH(B29,'De-para'!$A$5:$A$304,0))&amp;"","Sem de-para"))</f>
        <v>3.3.01</v>
      </c>
      <c r="H29" s="12" t="str">
        <f aca="false">IF(B29="","",IFERROR(INDEX('De-para'!$D$5:$D$304,MATCH(B29,'De-para'!$A$5:$A$304,0))&amp;"",""))</f>
        <v>Salários e pró-labore</v>
      </c>
      <c r="I29" s="12" t="str">
        <f aca="false">IF(B29="","",IFERROR(INDEX('De-para'!$E$5:$E$304,MATCH(B29,'De-para'!$A$5:$A$304,0))&amp;"",""))</f>
        <v>Despesas com pessoal</v>
      </c>
      <c r="J29" s="12" t="str">
        <f aca="false">IF(B29="","",IFERROR(INDEX('De-para'!$F$5:$F$304,MATCH(B29,'De-para'!$A$5:$A$304,0))&amp;"",""))</f>
        <v>Despesa</v>
      </c>
      <c r="K29" s="13" t="n">
        <f aca="false">IF(OR(J29="",D29=""),"",IF(J29="Receita",D29,-D29))</f>
        <v>-41800</v>
      </c>
      <c r="L29" s="12" t="str">
        <f aca="false">IF(C29="","",IFERROR(INDEX('Centros de custo'!$C$5:$C$64,MATCH(C29,'Centros de custo'!$A$5:$A$64,0)),""))</f>
        <v>Comercial</v>
      </c>
      <c r="M29" s="12" t="str">
        <f aca="false">IF(C29="","",IFERROR(INDEX('Centros de custo'!$E$5:$E$64,MATCH(C29,'Centros de custo'!$A$5:$A$64,0)),""))</f>
        <v>Administrativo</v>
      </c>
      <c r="N29" s="12" t="str">
        <f aca="false">IF(B29="","",IF(C29="","Sem CC",IF(ISNA(MATCH(C29,'Centros de custo'!$A$5:$A$64,0)),"Inexistente",IF(INDEX('Centros de custo'!$F$5:$F$64,MATCH(C29,'Centros de custo'!$A$5:$A$64,0))="Não","Inativo","OK"))))</f>
        <v>OK</v>
      </c>
      <c r="O29" s="12" t="str">
        <f aca="false">IF(B29="","",IF(G29="Sem de-para","Sem de-para",IF(IFERROR(INDEX('De-para'!$G$5:$G$304,MATCH(B29,'De-para'!$A$5:$A$304,0)),"")&lt;&gt;"OK","De-para inválido",IF(N29="Sem CC","Sem centro de custo",IF(N29&lt;&gt;"OK","Centro de custo "&amp;LOWER(N29),"OK")))))</f>
        <v>OK</v>
      </c>
    </row>
    <row r="30" customFormat="false" ht="15" hidden="false" customHeight="false" outlineLevel="0" collapsed="false">
      <c r="A30" s="18" t="n">
        <v>46300</v>
      </c>
      <c r="B30" s="8" t="s">
        <v>192</v>
      </c>
      <c r="C30" s="8" t="s">
        <v>139</v>
      </c>
      <c r="D30" s="19" t="n">
        <v>62000</v>
      </c>
      <c r="E30" s="11" t="s">
        <v>237</v>
      </c>
      <c r="F30" s="12" t="str">
        <f aca="false">IF(B30="","",IFERROR(INDEX('De-para'!$B$5:$B$304,MATCH(B30,'De-para'!$A$5:$A$304,0)),"Sem de-para"))</f>
        <v>Salários administrativos e comerciais</v>
      </c>
      <c r="G30" s="12" t="str">
        <f aca="false">IF(B30="","",IFERROR(INDEX('De-para'!$C$5:$C$304,MATCH(B30,'De-para'!$A$5:$A$304,0))&amp;"","Sem de-para"))</f>
        <v>3.3.01</v>
      </c>
      <c r="H30" s="12" t="str">
        <f aca="false">IF(B30="","",IFERROR(INDEX('De-para'!$D$5:$D$304,MATCH(B30,'De-para'!$A$5:$A$304,0))&amp;"",""))</f>
        <v>Salários e pró-labore</v>
      </c>
      <c r="I30" s="12" t="str">
        <f aca="false">IF(B30="","",IFERROR(INDEX('De-para'!$E$5:$E$304,MATCH(B30,'De-para'!$A$5:$A$304,0))&amp;"",""))</f>
        <v>Despesas com pessoal</v>
      </c>
      <c r="J30" s="12" t="str">
        <f aca="false">IF(B30="","",IFERROR(INDEX('De-para'!$F$5:$F$304,MATCH(B30,'De-para'!$A$5:$A$304,0))&amp;"",""))</f>
        <v>Despesa</v>
      </c>
      <c r="K30" s="13" t="n">
        <f aca="false">IF(OR(J30="",D30=""),"",IF(J30="Receita",D30,-D30))</f>
        <v>-62000</v>
      </c>
      <c r="L30" s="12" t="str">
        <f aca="false">IF(C30="","",IFERROR(INDEX('Centros de custo'!$C$5:$C$64,MATCH(C30,'Centros de custo'!$A$5:$A$64,0)),""))</f>
        <v>Administração</v>
      </c>
      <c r="M30" s="12" t="str">
        <f aca="false">IF(C30="","",IFERROR(INDEX('Centros de custo'!$E$5:$E$64,MATCH(C30,'Centros de custo'!$A$5:$A$64,0)),""))</f>
        <v>Administrativo</v>
      </c>
      <c r="N30" s="12" t="str">
        <f aca="false">IF(B30="","",IF(C30="","Sem CC",IF(ISNA(MATCH(C30,'Centros de custo'!$A$5:$A$64,0)),"Inexistente",IF(INDEX('Centros de custo'!$F$5:$F$64,MATCH(C30,'Centros de custo'!$A$5:$A$64,0))="Não","Inativo","OK"))))</f>
        <v>OK</v>
      </c>
      <c r="O30" s="12" t="str">
        <f aca="false">IF(B30="","",IF(G30="Sem de-para","Sem de-para",IF(IFERROR(INDEX('De-para'!$G$5:$G$304,MATCH(B30,'De-para'!$A$5:$A$304,0)),"")&lt;&gt;"OK","De-para inválido",IF(N30="Sem CC","Sem centro de custo",IF(N30&lt;&gt;"OK","Centro de custo "&amp;LOWER(N30),"OK")))))</f>
        <v>OK</v>
      </c>
    </row>
    <row r="31" customFormat="false" ht="15" hidden="false" customHeight="false" outlineLevel="0" collapsed="false">
      <c r="A31" s="18" t="n">
        <v>46300</v>
      </c>
      <c r="B31" s="8" t="s">
        <v>194</v>
      </c>
      <c r="C31" s="8" t="s">
        <v>135</v>
      </c>
      <c r="D31" s="19" t="n">
        <v>21680</v>
      </c>
      <c r="E31" s="11" t="s">
        <v>238</v>
      </c>
      <c r="F31" s="12" t="str">
        <f aca="false">IF(B31="","",IFERROR(INDEX('De-para'!$B$5:$B$304,MATCH(B31,'De-para'!$A$5:$A$304,0)),"Sem de-para"))</f>
        <v>INSS e FGTS</v>
      </c>
      <c r="G31" s="12" t="str">
        <f aca="false">IF(B31="","",IFERROR(INDEX('De-para'!$C$5:$C$304,MATCH(B31,'De-para'!$A$5:$A$304,0))&amp;"","Sem de-para"))</f>
        <v>3.3.02</v>
      </c>
      <c r="H31" s="12" t="str">
        <f aca="false">IF(B31="","",IFERROR(INDEX('De-para'!$D$5:$D$304,MATCH(B31,'De-para'!$A$5:$A$304,0))&amp;"",""))</f>
        <v>Encargos e benefícios</v>
      </c>
      <c r="I31" s="12" t="str">
        <f aca="false">IF(B31="","",IFERROR(INDEX('De-para'!$E$5:$E$304,MATCH(B31,'De-para'!$A$5:$A$304,0))&amp;"",""))</f>
        <v>Despesas com pessoal</v>
      </c>
      <c r="J31" s="12" t="str">
        <f aca="false">IF(B31="","",IFERROR(INDEX('De-para'!$F$5:$F$304,MATCH(B31,'De-para'!$A$5:$A$304,0))&amp;"",""))</f>
        <v>Despesa</v>
      </c>
      <c r="K31" s="13" t="n">
        <f aca="false">IF(OR(J31="",D31=""),"",IF(J31="Receita",D31,-D31))</f>
        <v>-21680</v>
      </c>
      <c r="L31" s="12" t="str">
        <f aca="false">IF(C31="","",IFERROR(INDEX('Centros de custo'!$C$5:$C$64,MATCH(C31,'Centros de custo'!$A$5:$A$64,0)),""))</f>
        <v>Administração</v>
      </c>
      <c r="M31" s="12" t="str">
        <f aca="false">IF(C31="","",IFERROR(INDEX('Centros de custo'!$E$5:$E$64,MATCH(C31,'Centros de custo'!$A$5:$A$64,0)),""))</f>
        <v>Administrativo</v>
      </c>
      <c r="N31" s="12" t="str">
        <f aca="false">IF(B31="","",IF(C31="","Sem CC",IF(ISNA(MATCH(C31,'Centros de custo'!$A$5:$A$64,0)),"Inexistente",IF(INDEX('Centros de custo'!$F$5:$F$64,MATCH(C31,'Centros de custo'!$A$5:$A$64,0))="Não","Inativo","OK"))))</f>
        <v>OK</v>
      </c>
      <c r="O31" s="12" t="str">
        <f aca="false">IF(B31="","",IF(G31="Sem de-para","Sem de-para",IF(IFERROR(INDEX('De-para'!$G$5:$G$304,MATCH(B31,'De-para'!$A$5:$A$304,0)),"")&lt;&gt;"OK","De-para inválido",IF(N31="Sem CC","Sem centro de custo",IF(N31&lt;&gt;"OK","Centro de custo "&amp;LOWER(N31),"OK")))))</f>
        <v>OK</v>
      </c>
    </row>
    <row r="32" customFormat="false" ht="15" hidden="false" customHeight="false" outlineLevel="0" collapsed="false">
      <c r="A32" s="18" t="n">
        <v>46300</v>
      </c>
      <c r="B32" s="8" t="s">
        <v>196</v>
      </c>
      <c r="C32" s="8" t="s">
        <v>135</v>
      </c>
      <c r="D32" s="19" t="n">
        <v>18450</v>
      </c>
      <c r="E32" s="11" t="s">
        <v>239</v>
      </c>
      <c r="F32" s="12" t="str">
        <f aca="false">IF(B32="","",IFERROR(INDEX('De-para'!$B$5:$B$304,MATCH(B32,'De-para'!$A$5:$A$304,0)),"Sem de-para"))</f>
        <v>Vale-refeição e plano de saúde</v>
      </c>
      <c r="G32" s="12" t="str">
        <f aca="false">IF(B32="","",IFERROR(INDEX('De-para'!$C$5:$C$304,MATCH(B32,'De-para'!$A$5:$A$304,0))&amp;"","Sem de-para"))</f>
        <v>3.3.02</v>
      </c>
      <c r="H32" s="12" t="str">
        <f aca="false">IF(B32="","",IFERROR(INDEX('De-para'!$D$5:$D$304,MATCH(B32,'De-para'!$A$5:$A$304,0))&amp;"",""))</f>
        <v>Encargos e benefícios</v>
      </c>
      <c r="I32" s="12" t="str">
        <f aca="false">IF(B32="","",IFERROR(INDEX('De-para'!$E$5:$E$304,MATCH(B32,'De-para'!$A$5:$A$304,0))&amp;"",""))</f>
        <v>Despesas com pessoal</v>
      </c>
      <c r="J32" s="12" t="str">
        <f aca="false">IF(B32="","",IFERROR(INDEX('De-para'!$F$5:$F$304,MATCH(B32,'De-para'!$A$5:$A$304,0))&amp;"",""))</f>
        <v>Despesa</v>
      </c>
      <c r="K32" s="13" t="n">
        <f aca="false">IF(OR(J32="",D32=""),"",IF(J32="Receita",D32,-D32))</f>
        <v>-18450</v>
      </c>
      <c r="L32" s="12" t="str">
        <f aca="false">IF(C32="","",IFERROR(INDEX('Centros de custo'!$C$5:$C$64,MATCH(C32,'Centros de custo'!$A$5:$A$64,0)),""))</f>
        <v>Administração</v>
      </c>
      <c r="M32" s="12" t="str">
        <f aca="false">IF(C32="","",IFERROR(INDEX('Centros de custo'!$E$5:$E$64,MATCH(C32,'Centros de custo'!$A$5:$A$64,0)),""))</f>
        <v>Administrativo</v>
      </c>
      <c r="N32" s="12" t="str">
        <f aca="false">IF(B32="","",IF(C32="","Sem CC",IF(ISNA(MATCH(C32,'Centros de custo'!$A$5:$A$64,0)),"Inexistente",IF(INDEX('Centros de custo'!$F$5:$F$64,MATCH(C32,'Centros de custo'!$A$5:$A$64,0))="Não","Inativo","OK"))))</f>
        <v>OK</v>
      </c>
      <c r="O32" s="12" t="str">
        <f aca="false">IF(B32="","",IF(G32="Sem de-para","Sem de-para",IF(IFERROR(INDEX('De-para'!$G$5:$G$304,MATCH(B32,'De-para'!$A$5:$A$304,0)),"")&lt;&gt;"OK","De-para inválido",IF(N32="Sem CC","Sem centro de custo",IF(N32&lt;&gt;"OK","Centro de custo "&amp;LOWER(N32),"OK")))))</f>
        <v>OK</v>
      </c>
    </row>
    <row r="33" customFormat="false" ht="15" hidden="false" customHeight="false" outlineLevel="0" collapsed="false">
      <c r="A33" s="18" t="n">
        <v>46326</v>
      </c>
      <c r="B33" s="8" t="s">
        <v>164</v>
      </c>
      <c r="C33" s="8" t="s">
        <v>135</v>
      </c>
      <c r="D33" s="19" t="n">
        <v>7420</v>
      </c>
      <c r="E33" s="11" t="s">
        <v>240</v>
      </c>
      <c r="F33" s="12" t="str">
        <f aca="false">IF(B33="","",IFERROR(INDEX('De-para'!$B$5:$B$304,MATCH(B33,'De-para'!$A$5:$A$304,0)),"Sem de-para"))</f>
        <v>Rendimentos de aplicação financeira</v>
      </c>
      <c r="G33" s="12" t="str">
        <f aca="false">IF(B33="","",IFERROR(INDEX('De-para'!$C$5:$C$304,MATCH(B33,'De-para'!$A$5:$A$304,0))&amp;"","Sem de-para"))</f>
        <v>1.3.01</v>
      </c>
      <c r="H33" s="12" t="str">
        <f aca="false">IF(B33="","",IFERROR(INDEX('De-para'!$D$5:$D$304,MATCH(B33,'De-para'!$A$5:$A$304,0))&amp;"",""))</f>
        <v>Rendimentos de aplicações</v>
      </c>
      <c r="I33" s="12" t="str">
        <f aca="false">IF(B33="","",IFERROR(INDEX('De-para'!$E$5:$E$304,MATCH(B33,'De-para'!$A$5:$A$304,0))&amp;"",""))</f>
        <v>Resultado financeiro</v>
      </c>
      <c r="J33" s="12" t="str">
        <f aca="false">IF(B33="","",IFERROR(INDEX('De-para'!$F$5:$F$304,MATCH(B33,'De-para'!$A$5:$A$304,0))&amp;"",""))</f>
        <v>Receita</v>
      </c>
      <c r="K33" s="13" t="n">
        <f aca="false">IF(OR(J33="",D33=""),"",IF(J33="Receita",D33,-D33))</f>
        <v>7420</v>
      </c>
      <c r="L33" s="12" t="str">
        <f aca="false">IF(C33="","",IFERROR(INDEX('Centros de custo'!$C$5:$C$64,MATCH(C33,'Centros de custo'!$A$5:$A$64,0)),""))</f>
        <v>Administração</v>
      </c>
      <c r="M33" s="12" t="str">
        <f aca="false">IF(C33="","",IFERROR(INDEX('Centros de custo'!$E$5:$E$64,MATCH(C33,'Centros de custo'!$A$5:$A$64,0)),""))</f>
        <v>Administrativo</v>
      </c>
      <c r="N33" s="12" t="str">
        <f aca="false">IF(B33="","",IF(C33="","Sem CC",IF(ISNA(MATCH(C33,'Centros de custo'!$A$5:$A$64,0)),"Inexistente",IF(INDEX('Centros de custo'!$F$5:$F$64,MATCH(C33,'Centros de custo'!$A$5:$A$64,0))="Não","Inativo","OK"))))</f>
        <v>OK</v>
      </c>
      <c r="O33" s="12" t="str">
        <f aca="false">IF(B33="","",IF(G33="Sem de-para","Sem de-para",IF(IFERROR(INDEX('De-para'!$G$5:$G$304,MATCH(B33,'De-para'!$A$5:$A$304,0)),"")&lt;&gt;"OK","De-para inválido",IF(N33="Sem CC","Sem centro de custo",IF(N33&lt;&gt;"OK","Centro de custo "&amp;LOWER(N33),"OK")))))</f>
        <v>OK</v>
      </c>
    </row>
    <row r="34" customFormat="false" ht="15" hidden="false" customHeight="false" outlineLevel="0" collapsed="false">
      <c r="A34" s="18" t="n">
        <v>46320</v>
      </c>
      <c r="B34" s="8" t="s">
        <v>198</v>
      </c>
      <c r="C34" s="8" t="s">
        <v>135</v>
      </c>
      <c r="D34" s="19" t="n">
        <v>19300</v>
      </c>
      <c r="E34" s="11" t="s">
        <v>241</v>
      </c>
      <c r="F34" s="12" t="str">
        <f aca="false">IF(B34="","",IFERROR(INDEX('De-para'!$B$5:$B$304,MATCH(B34,'De-para'!$A$5:$A$304,0)),"Sem de-para"))</f>
        <v>Juros sobre empréstimos</v>
      </c>
      <c r="G34" s="12" t="str">
        <f aca="false">IF(B34="","",IFERROR(INDEX('De-para'!$C$5:$C$304,MATCH(B34,'De-para'!$A$5:$A$304,0))&amp;"","Sem de-para"))</f>
        <v>3.4.01</v>
      </c>
      <c r="H34" s="12" t="str">
        <f aca="false">IF(B34="","",IFERROR(INDEX('De-para'!$D$5:$D$304,MATCH(B34,'De-para'!$A$5:$A$304,0))&amp;"",""))</f>
        <v>Juros e tarifas bancárias</v>
      </c>
      <c r="I34" s="12" t="str">
        <f aca="false">IF(B34="","",IFERROR(INDEX('De-para'!$E$5:$E$304,MATCH(B34,'De-para'!$A$5:$A$304,0))&amp;"",""))</f>
        <v>Resultado financeiro</v>
      </c>
      <c r="J34" s="12" t="str">
        <f aca="false">IF(B34="","",IFERROR(INDEX('De-para'!$F$5:$F$304,MATCH(B34,'De-para'!$A$5:$A$304,0))&amp;"",""))</f>
        <v>Despesa</v>
      </c>
      <c r="K34" s="13" t="n">
        <f aca="false">IF(OR(J34="",D34=""),"",IF(J34="Receita",D34,-D34))</f>
        <v>-19300</v>
      </c>
      <c r="L34" s="12" t="str">
        <f aca="false">IF(C34="","",IFERROR(INDEX('Centros de custo'!$C$5:$C$64,MATCH(C34,'Centros de custo'!$A$5:$A$64,0)),""))</f>
        <v>Administração</v>
      </c>
      <c r="M34" s="12" t="str">
        <f aca="false">IF(C34="","",IFERROR(INDEX('Centros de custo'!$E$5:$E$64,MATCH(C34,'Centros de custo'!$A$5:$A$64,0)),""))</f>
        <v>Administrativo</v>
      </c>
      <c r="N34" s="12" t="str">
        <f aca="false">IF(B34="","",IF(C34="","Sem CC",IF(ISNA(MATCH(C34,'Centros de custo'!$A$5:$A$64,0)),"Inexistente",IF(INDEX('Centros de custo'!$F$5:$F$64,MATCH(C34,'Centros de custo'!$A$5:$A$64,0))="Não","Inativo","OK"))))</f>
        <v>OK</v>
      </c>
      <c r="O34" s="12" t="str">
        <f aca="false">IF(B34="","",IF(G34="Sem de-para","Sem de-para",IF(IFERROR(INDEX('De-para'!$G$5:$G$304,MATCH(B34,'De-para'!$A$5:$A$304,0)),"")&lt;&gt;"OK","De-para inválido",IF(N34="Sem CC","Sem centro de custo",IF(N34&lt;&gt;"OK","Centro de custo "&amp;LOWER(N34),"OK")))))</f>
        <v>OK</v>
      </c>
    </row>
    <row r="35" customFormat="false" ht="15" hidden="false" customHeight="false" outlineLevel="0" collapsed="false">
      <c r="A35" s="18" t="n">
        <v>46326</v>
      </c>
      <c r="B35" s="8" t="s">
        <v>200</v>
      </c>
      <c r="C35" s="8"/>
      <c r="D35" s="19" t="n">
        <v>1180</v>
      </c>
      <c r="E35" s="11" t="s">
        <v>242</v>
      </c>
      <c r="F35" s="12" t="str">
        <f aca="false">IF(B35="","",IFERROR(INDEX('De-para'!$B$5:$B$304,MATCH(B35,'De-para'!$A$5:$A$304,0)),"Sem de-para"))</f>
        <v>Tarifas bancárias</v>
      </c>
      <c r="G35" s="12" t="str">
        <f aca="false">IF(B35="","",IFERROR(INDEX('De-para'!$C$5:$C$304,MATCH(B35,'De-para'!$A$5:$A$304,0))&amp;"","Sem de-para"))</f>
        <v>3.4.01</v>
      </c>
      <c r="H35" s="12" t="str">
        <f aca="false">IF(B35="","",IFERROR(INDEX('De-para'!$D$5:$D$304,MATCH(B35,'De-para'!$A$5:$A$304,0))&amp;"",""))</f>
        <v>Juros e tarifas bancárias</v>
      </c>
      <c r="I35" s="12" t="str">
        <f aca="false">IF(B35="","",IFERROR(INDEX('De-para'!$E$5:$E$304,MATCH(B35,'De-para'!$A$5:$A$304,0))&amp;"",""))</f>
        <v>Resultado financeiro</v>
      </c>
      <c r="J35" s="12" t="str">
        <f aca="false">IF(B35="","",IFERROR(INDEX('De-para'!$F$5:$F$304,MATCH(B35,'De-para'!$A$5:$A$304,0))&amp;"",""))</f>
        <v>Despesa</v>
      </c>
      <c r="K35" s="13" t="n">
        <f aca="false">IF(OR(J35="",D35=""),"",IF(J35="Receita",D35,-D35))</f>
        <v>-1180</v>
      </c>
      <c r="L35" s="12" t="str">
        <f aca="false">IF(C35="","",IFERROR(INDEX('Centros de custo'!$C$5:$C$64,MATCH(C35,'Centros de custo'!$A$5:$A$64,0)),""))</f>
        <v/>
      </c>
      <c r="M35" s="12" t="str">
        <f aca="false">IF(C35="","",IFERROR(INDEX('Centros de custo'!$E$5:$E$64,MATCH(C35,'Centros de custo'!$A$5:$A$64,0)),""))</f>
        <v/>
      </c>
      <c r="N35" s="12" t="str">
        <f aca="false">IF(B35="","",IF(C35="","Sem CC",IF(ISNA(MATCH(C35,'Centros de custo'!$A$5:$A$64,0)),"Inexistente",IF(INDEX('Centros de custo'!$F$5:$F$64,MATCH(C35,'Centros de custo'!$A$5:$A$64,0))="Não","Inativo","OK"))))</f>
        <v>Sem CC</v>
      </c>
      <c r="O35" s="12" t="str">
        <f aca="false">IF(B35="","",IF(G35="Sem de-para","Sem de-para",IF(IFERROR(INDEX('De-para'!$G$5:$G$304,MATCH(B35,'De-para'!$A$5:$A$304,0)),"")&lt;&gt;"OK","De-para inválido",IF(N35="Sem CC","Sem centro de custo",IF(N35&lt;&gt;"OK","Centro de custo "&amp;LOWER(N35),"OK")))))</f>
        <v>Sem centro de custo</v>
      </c>
    </row>
    <row r="36" customFormat="false" ht="15" hidden="false" customHeight="false" outlineLevel="0" collapsed="false">
      <c r="A36" s="18"/>
      <c r="B36" s="8"/>
      <c r="C36" s="8"/>
      <c r="D36" s="19"/>
      <c r="E36" s="11"/>
      <c r="F36" s="12" t="str">
        <f aca="false">IF(B36="","",IFERROR(INDEX('De-para'!$B$5:$B$304,MATCH(B36,'De-para'!$A$5:$A$304,0)),"Sem de-para"))</f>
        <v/>
      </c>
      <c r="G36" s="12" t="str">
        <f aca="false">IF(B36="","",IFERROR(INDEX('De-para'!$C$5:$C$304,MATCH(B36,'De-para'!$A$5:$A$304,0))&amp;"","Sem de-para"))</f>
        <v/>
      </c>
      <c r="H36" s="12" t="str">
        <f aca="false">IF(B36="","",IFERROR(INDEX('De-para'!$D$5:$D$304,MATCH(B36,'De-para'!$A$5:$A$304,0))&amp;"",""))</f>
        <v/>
      </c>
      <c r="I36" s="12" t="str">
        <f aca="false">IF(B36="","",IFERROR(INDEX('De-para'!$E$5:$E$304,MATCH(B36,'De-para'!$A$5:$A$304,0))&amp;"",""))</f>
        <v/>
      </c>
      <c r="J36" s="12" t="str">
        <f aca="false">IF(B36="","",IFERROR(INDEX('De-para'!$F$5:$F$304,MATCH(B36,'De-para'!$A$5:$A$304,0))&amp;"",""))</f>
        <v/>
      </c>
      <c r="K36" s="13" t="str">
        <f aca="false">IF(OR(J36="",D36=""),"",IF(J36="Receita",D36,-D36))</f>
        <v/>
      </c>
      <c r="L36" s="12" t="str">
        <f aca="false">IF(C36="","",IFERROR(INDEX('Centros de custo'!$C$5:$C$64,MATCH(C36,'Centros de custo'!$A$5:$A$64,0)),""))</f>
        <v/>
      </c>
      <c r="M36" s="12" t="str">
        <f aca="false">IF(C36="","",IFERROR(INDEX('Centros de custo'!$E$5:$E$64,MATCH(C36,'Centros de custo'!$A$5:$A$64,0)),""))</f>
        <v/>
      </c>
      <c r="N36" s="12" t="str">
        <f aca="false">IF(B36="","",IF(C36="","Sem CC",IF(ISNA(MATCH(C36,'Centros de custo'!$A$5:$A$64,0)),"Inexistente",IF(INDEX('Centros de custo'!$F$5:$F$64,MATCH(C36,'Centros de custo'!$A$5:$A$64,0))="Não","Inativo","OK"))))</f>
        <v/>
      </c>
      <c r="O36" s="12" t="str">
        <f aca="false">IF(B36="","",IF(G36="Sem de-para","Sem de-para",IF(IFERROR(INDEX('De-para'!$G$5:$G$304,MATCH(B36,'De-para'!$A$5:$A$304,0)),"")&lt;&gt;"OK","De-para inválido",IF(N36="Sem CC","Sem centro de custo",IF(N36&lt;&gt;"OK","Centro de custo "&amp;LOWER(N36),"OK")))))</f>
        <v/>
      </c>
    </row>
    <row r="37" customFormat="false" ht="15" hidden="false" customHeight="false" outlineLevel="0" collapsed="false">
      <c r="A37" s="18"/>
      <c r="B37" s="8"/>
      <c r="C37" s="8"/>
      <c r="D37" s="19"/>
      <c r="E37" s="11"/>
      <c r="F37" s="12" t="str">
        <f aca="false">IF(B37="","",IFERROR(INDEX('De-para'!$B$5:$B$304,MATCH(B37,'De-para'!$A$5:$A$304,0)),"Sem de-para"))</f>
        <v/>
      </c>
      <c r="G37" s="12" t="str">
        <f aca="false">IF(B37="","",IFERROR(INDEX('De-para'!$C$5:$C$304,MATCH(B37,'De-para'!$A$5:$A$304,0))&amp;"","Sem de-para"))</f>
        <v/>
      </c>
      <c r="H37" s="12" t="str">
        <f aca="false">IF(B37="","",IFERROR(INDEX('De-para'!$D$5:$D$304,MATCH(B37,'De-para'!$A$5:$A$304,0))&amp;"",""))</f>
        <v/>
      </c>
      <c r="I37" s="12" t="str">
        <f aca="false">IF(B37="","",IFERROR(INDEX('De-para'!$E$5:$E$304,MATCH(B37,'De-para'!$A$5:$A$304,0))&amp;"",""))</f>
        <v/>
      </c>
      <c r="J37" s="12" t="str">
        <f aca="false">IF(B37="","",IFERROR(INDEX('De-para'!$F$5:$F$304,MATCH(B37,'De-para'!$A$5:$A$304,0))&amp;"",""))</f>
        <v/>
      </c>
      <c r="K37" s="13" t="str">
        <f aca="false">IF(OR(J37="",D37=""),"",IF(J37="Receita",D37,-D37))</f>
        <v/>
      </c>
      <c r="L37" s="12" t="str">
        <f aca="false">IF(C37="","",IFERROR(INDEX('Centros de custo'!$C$5:$C$64,MATCH(C37,'Centros de custo'!$A$5:$A$64,0)),""))</f>
        <v/>
      </c>
      <c r="M37" s="12" t="str">
        <f aca="false">IF(C37="","",IFERROR(INDEX('Centros de custo'!$E$5:$E$64,MATCH(C37,'Centros de custo'!$A$5:$A$64,0)),""))</f>
        <v/>
      </c>
      <c r="N37" s="12" t="str">
        <f aca="false">IF(B37="","",IF(C37="","Sem CC",IF(ISNA(MATCH(C37,'Centros de custo'!$A$5:$A$64,0)),"Inexistente",IF(INDEX('Centros de custo'!$F$5:$F$64,MATCH(C37,'Centros de custo'!$A$5:$A$64,0))="Não","Inativo","OK"))))</f>
        <v/>
      </c>
      <c r="O37" s="12" t="str">
        <f aca="false">IF(B37="","",IF(G37="Sem de-para","Sem de-para",IF(IFERROR(INDEX('De-para'!$G$5:$G$304,MATCH(B37,'De-para'!$A$5:$A$304,0)),"")&lt;&gt;"OK","De-para inválido",IF(N37="Sem CC","Sem centro de custo",IF(N37&lt;&gt;"OK","Centro de custo "&amp;LOWER(N37),"OK")))))</f>
        <v/>
      </c>
    </row>
    <row r="38" customFormat="false" ht="15" hidden="false" customHeight="false" outlineLevel="0" collapsed="false">
      <c r="A38" s="18"/>
      <c r="B38" s="8"/>
      <c r="C38" s="8"/>
      <c r="D38" s="19"/>
      <c r="E38" s="11"/>
      <c r="F38" s="12" t="str">
        <f aca="false">IF(B38="","",IFERROR(INDEX('De-para'!$B$5:$B$304,MATCH(B38,'De-para'!$A$5:$A$304,0)),"Sem de-para"))</f>
        <v/>
      </c>
      <c r="G38" s="12" t="str">
        <f aca="false">IF(B38="","",IFERROR(INDEX('De-para'!$C$5:$C$304,MATCH(B38,'De-para'!$A$5:$A$304,0))&amp;"","Sem de-para"))</f>
        <v/>
      </c>
      <c r="H38" s="12" t="str">
        <f aca="false">IF(B38="","",IFERROR(INDEX('De-para'!$D$5:$D$304,MATCH(B38,'De-para'!$A$5:$A$304,0))&amp;"",""))</f>
        <v/>
      </c>
      <c r="I38" s="12" t="str">
        <f aca="false">IF(B38="","",IFERROR(INDEX('De-para'!$E$5:$E$304,MATCH(B38,'De-para'!$A$5:$A$304,0))&amp;"",""))</f>
        <v/>
      </c>
      <c r="J38" s="12" t="str">
        <f aca="false">IF(B38="","",IFERROR(INDEX('De-para'!$F$5:$F$304,MATCH(B38,'De-para'!$A$5:$A$304,0))&amp;"",""))</f>
        <v/>
      </c>
      <c r="K38" s="13" t="str">
        <f aca="false">IF(OR(J38="",D38=""),"",IF(J38="Receita",D38,-D38))</f>
        <v/>
      </c>
      <c r="L38" s="12" t="str">
        <f aca="false">IF(C38="","",IFERROR(INDEX('Centros de custo'!$C$5:$C$64,MATCH(C38,'Centros de custo'!$A$5:$A$64,0)),""))</f>
        <v/>
      </c>
      <c r="M38" s="12" t="str">
        <f aca="false">IF(C38="","",IFERROR(INDEX('Centros de custo'!$E$5:$E$64,MATCH(C38,'Centros de custo'!$A$5:$A$64,0)),""))</f>
        <v/>
      </c>
      <c r="N38" s="12" t="str">
        <f aca="false">IF(B38="","",IF(C38="","Sem CC",IF(ISNA(MATCH(C38,'Centros de custo'!$A$5:$A$64,0)),"Inexistente",IF(INDEX('Centros de custo'!$F$5:$F$64,MATCH(C38,'Centros de custo'!$A$5:$A$64,0))="Não","Inativo","OK"))))</f>
        <v/>
      </c>
      <c r="O38" s="12" t="str">
        <f aca="false">IF(B38="","",IF(G38="Sem de-para","Sem de-para",IF(IFERROR(INDEX('De-para'!$G$5:$G$304,MATCH(B38,'De-para'!$A$5:$A$304,0)),"")&lt;&gt;"OK","De-para inválido",IF(N38="Sem CC","Sem centro de custo",IF(N38&lt;&gt;"OK","Centro de custo "&amp;LOWER(N38),"OK")))))</f>
        <v/>
      </c>
    </row>
    <row r="39" customFormat="false" ht="15" hidden="false" customHeight="false" outlineLevel="0" collapsed="false">
      <c r="A39" s="18"/>
      <c r="B39" s="8"/>
      <c r="C39" s="8"/>
      <c r="D39" s="19"/>
      <c r="E39" s="11"/>
      <c r="F39" s="12" t="str">
        <f aca="false">IF(B39="","",IFERROR(INDEX('De-para'!$B$5:$B$304,MATCH(B39,'De-para'!$A$5:$A$304,0)),"Sem de-para"))</f>
        <v/>
      </c>
      <c r="G39" s="12" t="str">
        <f aca="false">IF(B39="","",IFERROR(INDEX('De-para'!$C$5:$C$304,MATCH(B39,'De-para'!$A$5:$A$304,0))&amp;"","Sem de-para"))</f>
        <v/>
      </c>
      <c r="H39" s="12" t="str">
        <f aca="false">IF(B39="","",IFERROR(INDEX('De-para'!$D$5:$D$304,MATCH(B39,'De-para'!$A$5:$A$304,0))&amp;"",""))</f>
        <v/>
      </c>
      <c r="I39" s="12" t="str">
        <f aca="false">IF(B39="","",IFERROR(INDEX('De-para'!$E$5:$E$304,MATCH(B39,'De-para'!$A$5:$A$304,0))&amp;"",""))</f>
        <v/>
      </c>
      <c r="J39" s="12" t="str">
        <f aca="false">IF(B39="","",IFERROR(INDEX('De-para'!$F$5:$F$304,MATCH(B39,'De-para'!$A$5:$A$304,0))&amp;"",""))</f>
        <v/>
      </c>
      <c r="K39" s="13" t="str">
        <f aca="false">IF(OR(J39="",D39=""),"",IF(J39="Receita",D39,-D39))</f>
        <v/>
      </c>
      <c r="L39" s="12" t="str">
        <f aca="false">IF(C39="","",IFERROR(INDEX('Centros de custo'!$C$5:$C$64,MATCH(C39,'Centros de custo'!$A$5:$A$64,0)),""))</f>
        <v/>
      </c>
      <c r="M39" s="12" t="str">
        <f aca="false">IF(C39="","",IFERROR(INDEX('Centros de custo'!$E$5:$E$64,MATCH(C39,'Centros de custo'!$A$5:$A$64,0)),""))</f>
        <v/>
      </c>
      <c r="N39" s="12" t="str">
        <f aca="false">IF(B39="","",IF(C39="","Sem CC",IF(ISNA(MATCH(C39,'Centros de custo'!$A$5:$A$64,0)),"Inexistente",IF(INDEX('Centros de custo'!$F$5:$F$64,MATCH(C39,'Centros de custo'!$A$5:$A$64,0))="Não","Inativo","OK"))))</f>
        <v/>
      </c>
      <c r="O39" s="12" t="str">
        <f aca="false">IF(B39="","",IF(G39="Sem de-para","Sem de-para",IF(IFERROR(INDEX('De-para'!$G$5:$G$304,MATCH(B39,'De-para'!$A$5:$A$304,0)),"")&lt;&gt;"OK","De-para inválido",IF(N39="Sem CC","Sem centro de custo",IF(N39&lt;&gt;"OK","Centro de custo "&amp;LOWER(N39),"OK")))))</f>
        <v/>
      </c>
    </row>
    <row r="40" customFormat="false" ht="15" hidden="false" customHeight="false" outlineLevel="0" collapsed="false">
      <c r="A40" s="18"/>
      <c r="B40" s="8"/>
      <c r="C40" s="8"/>
      <c r="D40" s="19"/>
      <c r="E40" s="11"/>
      <c r="F40" s="12" t="str">
        <f aca="false">IF(B40="","",IFERROR(INDEX('De-para'!$B$5:$B$304,MATCH(B40,'De-para'!$A$5:$A$304,0)),"Sem de-para"))</f>
        <v/>
      </c>
      <c r="G40" s="12" t="str">
        <f aca="false">IF(B40="","",IFERROR(INDEX('De-para'!$C$5:$C$304,MATCH(B40,'De-para'!$A$5:$A$304,0))&amp;"","Sem de-para"))</f>
        <v/>
      </c>
      <c r="H40" s="12" t="str">
        <f aca="false">IF(B40="","",IFERROR(INDEX('De-para'!$D$5:$D$304,MATCH(B40,'De-para'!$A$5:$A$304,0))&amp;"",""))</f>
        <v/>
      </c>
      <c r="I40" s="12" t="str">
        <f aca="false">IF(B40="","",IFERROR(INDEX('De-para'!$E$5:$E$304,MATCH(B40,'De-para'!$A$5:$A$304,0))&amp;"",""))</f>
        <v/>
      </c>
      <c r="J40" s="12" t="str">
        <f aca="false">IF(B40="","",IFERROR(INDEX('De-para'!$F$5:$F$304,MATCH(B40,'De-para'!$A$5:$A$304,0))&amp;"",""))</f>
        <v/>
      </c>
      <c r="K40" s="13" t="str">
        <f aca="false">IF(OR(J40="",D40=""),"",IF(J40="Receita",D40,-D40))</f>
        <v/>
      </c>
      <c r="L40" s="12" t="str">
        <f aca="false">IF(C40="","",IFERROR(INDEX('Centros de custo'!$C$5:$C$64,MATCH(C40,'Centros de custo'!$A$5:$A$64,0)),""))</f>
        <v/>
      </c>
      <c r="M40" s="12" t="str">
        <f aca="false">IF(C40="","",IFERROR(INDEX('Centros de custo'!$E$5:$E$64,MATCH(C40,'Centros de custo'!$A$5:$A$64,0)),""))</f>
        <v/>
      </c>
      <c r="N40" s="12" t="str">
        <f aca="false">IF(B40="","",IF(C40="","Sem CC",IF(ISNA(MATCH(C40,'Centros de custo'!$A$5:$A$64,0)),"Inexistente",IF(INDEX('Centros de custo'!$F$5:$F$64,MATCH(C40,'Centros de custo'!$A$5:$A$64,0))="Não","Inativo","OK"))))</f>
        <v/>
      </c>
      <c r="O40" s="12" t="str">
        <f aca="false">IF(B40="","",IF(G40="Sem de-para","Sem de-para",IF(IFERROR(INDEX('De-para'!$G$5:$G$304,MATCH(B40,'De-para'!$A$5:$A$304,0)),"")&lt;&gt;"OK","De-para inválido",IF(N40="Sem CC","Sem centro de custo",IF(N40&lt;&gt;"OK","Centro de custo "&amp;LOWER(N40),"OK")))))</f>
        <v/>
      </c>
    </row>
    <row r="41" customFormat="false" ht="15" hidden="false" customHeight="false" outlineLevel="0" collapsed="false">
      <c r="A41" s="18"/>
      <c r="B41" s="8"/>
      <c r="C41" s="8"/>
      <c r="D41" s="19"/>
      <c r="E41" s="11"/>
      <c r="F41" s="12" t="str">
        <f aca="false">IF(B41="","",IFERROR(INDEX('De-para'!$B$5:$B$304,MATCH(B41,'De-para'!$A$5:$A$304,0)),"Sem de-para"))</f>
        <v/>
      </c>
      <c r="G41" s="12" t="str">
        <f aca="false">IF(B41="","",IFERROR(INDEX('De-para'!$C$5:$C$304,MATCH(B41,'De-para'!$A$5:$A$304,0))&amp;"","Sem de-para"))</f>
        <v/>
      </c>
      <c r="H41" s="12" t="str">
        <f aca="false">IF(B41="","",IFERROR(INDEX('De-para'!$D$5:$D$304,MATCH(B41,'De-para'!$A$5:$A$304,0))&amp;"",""))</f>
        <v/>
      </c>
      <c r="I41" s="12" t="str">
        <f aca="false">IF(B41="","",IFERROR(INDEX('De-para'!$E$5:$E$304,MATCH(B41,'De-para'!$A$5:$A$304,0))&amp;"",""))</f>
        <v/>
      </c>
      <c r="J41" s="12" t="str">
        <f aca="false">IF(B41="","",IFERROR(INDEX('De-para'!$F$5:$F$304,MATCH(B41,'De-para'!$A$5:$A$304,0))&amp;"",""))</f>
        <v/>
      </c>
      <c r="K41" s="13" t="str">
        <f aca="false">IF(OR(J41="",D41=""),"",IF(J41="Receita",D41,-D41))</f>
        <v/>
      </c>
      <c r="L41" s="12" t="str">
        <f aca="false">IF(C41="","",IFERROR(INDEX('Centros de custo'!$C$5:$C$64,MATCH(C41,'Centros de custo'!$A$5:$A$64,0)),""))</f>
        <v/>
      </c>
      <c r="M41" s="12" t="str">
        <f aca="false">IF(C41="","",IFERROR(INDEX('Centros de custo'!$E$5:$E$64,MATCH(C41,'Centros de custo'!$A$5:$A$64,0)),""))</f>
        <v/>
      </c>
      <c r="N41" s="12" t="str">
        <f aca="false">IF(B41="","",IF(C41="","Sem CC",IF(ISNA(MATCH(C41,'Centros de custo'!$A$5:$A$64,0)),"Inexistente",IF(INDEX('Centros de custo'!$F$5:$F$64,MATCH(C41,'Centros de custo'!$A$5:$A$64,0))="Não","Inativo","OK"))))</f>
        <v/>
      </c>
      <c r="O41" s="12" t="str">
        <f aca="false">IF(B41="","",IF(G41="Sem de-para","Sem de-para",IF(IFERROR(INDEX('De-para'!$G$5:$G$304,MATCH(B41,'De-para'!$A$5:$A$304,0)),"")&lt;&gt;"OK","De-para inválido",IF(N41="Sem CC","Sem centro de custo",IF(N41&lt;&gt;"OK","Centro de custo "&amp;LOWER(N41),"OK")))))</f>
        <v/>
      </c>
    </row>
    <row r="42" customFormat="false" ht="15" hidden="false" customHeight="false" outlineLevel="0" collapsed="false">
      <c r="A42" s="18"/>
      <c r="B42" s="8"/>
      <c r="C42" s="8"/>
      <c r="D42" s="19"/>
      <c r="E42" s="11"/>
      <c r="F42" s="12" t="str">
        <f aca="false">IF(B42="","",IFERROR(INDEX('De-para'!$B$5:$B$304,MATCH(B42,'De-para'!$A$5:$A$304,0)),"Sem de-para"))</f>
        <v/>
      </c>
      <c r="G42" s="12" t="str">
        <f aca="false">IF(B42="","",IFERROR(INDEX('De-para'!$C$5:$C$304,MATCH(B42,'De-para'!$A$5:$A$304,0))&amp;"","Sem de-para"))</f>
        <v/>
      </c>
      <c r="H42" s="12" t="str">
        <f aca="false">IF(B42="","",IFERROR(INDEX('De-para'!$D$5:$D$304,MATCH(B42,'De-para'!$A$5:$A$304,0))&amp;"",""))</f>
        <v/>
      </c>
      <c r="I42" s="12" t="str">
        <f aca="false">IF(B42="","",IFERROR(INDEX('De-para'!$E$5:$E$304,MATCH(B42,'De-para'!$A$5:$A$304,0))&amp;"",""))</f>
        <v/>
      </c>
      <c r="J42" s="12" t="str">
        <f aca="false">IF(B42="","",IFERROR(INDEX('De-para'!$F$5:$F$304,MATCH(B42,'De-para'!$A$5:$A$304,0))&amp;"",""))</f>
        <v/>
      </c>
      <c r="K42" s="13" t="str">
        <f aca="false">IF(OR(J42="",D42=""),"",IF(J42="Receita",D42,-D42))</f>
        <v/>
      </c>
      <c r="L42" s="12" t="str">
        <f aca="false">IF(C42="","",IFERROR(INDEX('Centros de custo'!$C$5:$C$64,MATCH(C42,'Centros de custo'!$A$5:$A$64,0)),""))</f>
        <v/>
      </c>
      <c r="M42" s="12" t="str">
        <f aca="false">IF(C42="","",IFERROR(INDEX('Centros de custo'!$E$5:$E$64,MATCH(C42,'Centros de custo'!$A$5:$A$64,0)),""))</f>
        <v/>
      </c>
      <c r="N42" s="12" t="str">
        <f aca="false">IF(B42="","",IF(C42="","Sem CC",IF(ISNA(MATCH(C42,'Centros de custo'!$A$5:$A$64,0)),"Inexistente",IF(INDEX('Centros de custo'!$F$5:$F$64,MATCH(C42,'Centros de custo'!$A$5:$A$64,0))="Não","Inativo","OK"))))</f>
        <v/>
      </c>
      <c r="O42" s="12" t="str">
        <f aca="false">IF(B42="","",IF(G42="Sem de-para","Sem de-para",IF(IFERROR(INDEX('De-para'!$G$5:$G$304,MATCH(B42,'De-para'!$A$5:$A$304,0)),"")&lt;&gt;"OK","De-para inválido",IF(N42="Sem CC","Sem centro de custo",IF(N42&lt;&gt;"OK","Centro de custo "&amp;LOWER(N42),"OK")))))</f>
        <v/>
      </c>
    </row>
    <row r="43" customFormat="false" ht="15" hidden="false" customHeight="false" outlineLevel="0" collapsed="false">
      <c r="A43" s="18"/>
      <c r="B43" s="8"/>
      <c r="C43" s="8"/>
      <c r="D43" s="19"/>
      <c r="E43" s="11"/>
      <c r="F43" s="12" t="str">
        <f aca="false">IF(B43="","",IFERROR(INDEX('De-para'!$B$5:$B$304,MATCH(B43,'De-para'!$A$5:$A$304,0)),"Sem de-para"))</f>
        <v/>
      </c>
      <c r="G43" s="12" t="str">
        <f aca="false">IF(B43="","",IFERROR(INDEX('De-para'!$C$5:$C$304,MATCH(B43,'De-para'!$A$5:$A$304,0))&amp;"","Sem de-para"))</f>
        <v/>
      </c>
      <c r="H43" s="12" t="str">
        <f aca="false">IF(B43="","",IFERROR(INDEX('De-para'!$D$5:$D$304,MATCH(B43,'De-para'!$A$5:$A$304,0))&amp;"",""))</f>
        <v/>
      </c>
      <c r="I43" s="12" t="str">
        <f aca="false">IF(B43="","",IFERROR(INDEX('De-para'!$E$5:$E$304,MATCH(B43,'De-para'!$A$5:$A$304,0))&amp;"",""))</f>
        <v/>
      </c>
      <c r="J43" s="12" t="str">
        <f aca="false">IF(B43="","",IFERROR(INDEX('De-para'!$F$5:$F$304,MATCH(B43,'De-para'!$A$5:$A$304,0))&amp;"",""))</f>
        <v/>
      </c>
      <c r="K43" s="13" t="str">
        <f aca="false">IF(OR(J43="",D43=""),"",IF(J43="Receita",D43,-D43))</f>
        <v/>
      </c>
      <c r="L43" s="12" t="str">
        <f aca="false">IF(C43="","",IFERROR(INDEX('Centros de custo'!$C$5:$C$64,MATCH(C43,'Centros de custo'!$A$5:$A$64,0)),""))</f>
        <v/>
      </c>
      <c r="M43" s="12" t="str">
        <f aca="false">IF(C43="","",IFERROR(INDEX('Centros de custo'!$E$5:$E$64,MATCH(C43,'Centros de custo'!$A$5:$A$64,0)),""))</f>
        <v/>
      </c>
      <c r="N43" s="12" t="str">
        <f aca="false">IF(B43="","",IF(C43="","Sem CC",IF(ISNA(MATCH(C43,'Centros de custo'!$A$5:$A$64,0)),"Inexistente",IF(INDEX('Centros de custo'!$F$5:$F$64,MATCH(C43,'Centros de custo'!$A$5:$A$64,0))="Não","Inativo","OK"))))</f>
        <v/>
      </c>
      <c r="O43" s="12" t="str">
        <f aca="false">IF(B43="","",IF(G43="Sem de-para","Sem de-para",IF(IFERROR(INDEX('De-para'!$G$5:$G$304,MATCH(B43,'De-para'!$A$5:$A$304,0)),"")&lt;&gt;"OK","De-para inválido",IF(N43="Sem CC","Sem centro de custo",IF(N43&lt;&gt;"OK","Centro de custo "&amp;LOWER(N43),"OK")))))</f>
        <v/>
      </c>
    </row>
    <row r="44" customFormat="false" ht="15" hidden="false" customHeight="false" outlineLevel="0" collapsed="false">
      <c r="A44" s="18"/>
      <c r="B44" s="8"/>
      <c r="C44" s="8"/>
      <c r="D44" s="19"/>
      <c r="E44" s="11"/>
      <c r="F44" s="12" t="str">
        <f aca="false">IF(B44="","",IFERROR(INDEX('De-para'!$B$5:$B$304,MATCH(B44,'De-para'!$A$5:$A$304,0)),"Sem de-para"))</f>
        <v/>
      </c>
      <c r="G44" s="12" t="str">
        <f aca="false">IF(B44="","",IFERROR(INDEX('De-para'!$C$5:$C$304,MATCH(B44,'De-para'!$A$5:$A$304,0))&amp;"","Sem de-para"))</f>
        <v/>
      </c>
      <c r="H44" s="12" t="str">
        <f aca="false">IF(B44="","",IFERROR(INDEX('De-para'!$D$5:$D$304,MATCH(B44,'De-para'!$A$5:$A$304,0))&amp;"",""))</f>
        <v/>
      </c>
      <c r="I44" s="12" t="str">
        <f aca="false">IF(B44="","",IFERROR(INDEX('De-para'!$E$5:$E$304,MATCH(B44,'De-para'!$A$5:$A$304,0))&amp;"",""))</f>
        <v/>
      </c>
      <c r="J44" s="12" t="str">
        <f aca="false">IF(B44="","",IFERROR(INDEX('De-para'!$F$5:$F$304,MATCH(B44,'De-para'!$A$5:$A$304,0))&amp;"",""))</f>
        <v/>
      </c>
      <c r="K44" s="13" t="str">
        <f aca="false">IF(OR(J44="",D44=""),"",IF(J44="Receita",D44,-D44))</f>
        <v/>
      </c>
      <c r="L44" s="12" t="str">
        <f aca="false">IF(C44="","",IFERROR(INDEX('Centros de custo'!$C$5:$C$64,MATCH(C44,'Centros de custo'!$A$5:$A$64,0)),""))</f>
        <v/>
      </c>
      <c r="M44" s="12" t="str">
        <f aca="false">IF(C44="","",IFERROR(INDEX('Centros de custo'!$E$5:$E$64,MATCH(C44,'Centros de custo'!$A$5:$A$64,0)),""))</f>
        <v/>
      </c>
      <c r="N44" s="12" t="str">
        <f aca="false">IF(B44="","",IF(C44="","Sem CC",IF(ISNA(MATCH(C44,'Centros de custo'!$A$5:$A$64,0)),"Inexistente",IF(INDEX('Centros de custo'!$F$5:$F$64,MATCH(C44,'Centros de custo'!$A$5:$A$64,0))="Não","Inativo","OK"))))</f>
        <v/>
      </c>
      <c r="O44" s="12" t="str">
        <f aca="false">IF(B44="","",IF(G44="Sem de-para","Sem de-para",IF(IFERROR(INDEX('De-para'!$G$5:$G$304,MATCH(B44,'De-para'!$A$5:$A$304,0)),"")&lt;&gt;"OK","De-para inválido",IF(N44="Sem CC","Sem centro de custo",IF(N44&lt;&gt;"OK","Centro de custo "&amp;LOWER(N44),"OK")))))</f>
        <v/>
      </c>
    </row>
    <row r="45" customFormat="false" ht="15" hidden="false" customHeight="false" outlineLevel="0" collapsed="false">
      <c r="A45" s="18"/>
      <c r="B45" s="8"/>
      <c r="C45" s="8"/>
      <c r="D45" s="19"/>
      <c r="E45" s="11"/>
      <c r="F45" s="12" t="str">
        <f aca="false">IF(B45="","",IFERROR(INDEX('De-para'!$B$5:$B$304,MATCH(B45,'De-para'!$A$5:$A$304,0)),"Sem de-para"))</f>
        <v/>
      </c>
      <c r="G45" s="12" t="str">
        <f aca="false">IF(B45="","",IFERROR(INDEX('De-para'!$C$5:$C$304,MATCH(B45,'De-para'!$A$5:$A$304,0))&amp;"","Sem de-para"))</f>
        <v/>
      </c>
      <c r="H45" s="12" t="str">
        <f aca="false">IF(B45="","",IFERROR(INDEX('De-para'!$D$5:$D$304,MATCH(B45,'De-para'!$A$5:$A$304,0))&amp;"",""))</f>
        <v/>
      </c>
      <c r="I45" s="12" t="str">
        <f aca="false">IF(B45="","",IFERROR(INDEX('De-para'!$E$5:$E$304,MATCH(B45,'De-para'!$A$5:$A$304,0))&amp;"",""))</f>
        <v/>
      </c>
      <c r="J45" s="12" t="str">
        <f aca="false">IF(B45="","",IFERROR(INDEX('De-para'!$F$5:$F$304,MATCH(B45,'De-para'!$A$5:$A$304,0))&amp;"",""))</f>
        <v/>
      </c>
      <c r="K45" s="13" t="str">
        <f aca="false">IF(OR(J45="",D45=""),"",IF(J45="Receita",D45,-D45))</f>
        <v/>
      </c>
      <c r="L45" s="12" t="str">
        <f aca="false">IF(C45="","",IFERROR(INDEX('Centros de custo'!$C$5:$C$64,MATCH(C45,'Centros de custo'!$A$5:$A$64,0)),""))</f>
        <v/>
      </c>
      <c r="M45" s="12" t="str">
        <f aca="false">IF(C45="","",IFERROR(INDEX('Centros de custo'!$E$5:$E$64,MATCH(C45,'Centros de custo'!$A$5:$A$64,0)),""))</f>
        <v/>
      </c>
      <c r="N45" s="12" t="str">
        <f aca="false">IF(B45="","",IF(C45="","Sem CC",IF(ISNA(MATCH(C45,'Centros de custo'!$A$5:$A$64,0)),"Inexistente",IF(INDEX('Centros de custo'!$F$5:$F$64,MATCH(C45,'Centros de custo'!$A$5:$A$64,0))="Não","Inativo","OK"))))</f>
        <v/>
      </c>
      <c r="O45" s="12" t="str">
        <f aca="false">IF(B45="","",IF(G45="Sem de-para","Sem de-para",IF(IFERROR(INDEX('De-para'!$G$5:$G$304,MATCH(B45,'De-para'!$A$5:$A$304,0)),"")&lt;&gt;"OK","De-para inválido",IF(N45="Sem CC","Sem centro de custo",IF(N45&lt;&gt;"OK","Centro de custo "&amp;LOWER(N45),"OK")))))</f>
        <v/>
      </c>
    </row>
    <row r="46" customFormat="false" ht="15" hidden="false" customHeight="false" outlineLevel="0" collapsed="false">
      <c r="A46" s="18"/>
      <c r="B46" s="8"/>
      <c r="C46" s="8"/>
      <c r="D46" s="19"/>
      <c r="E46" s="11"/>
      <c r="F46" s="12" t="str">
        <f aca="false">IF(B46="","",IFERROR(INDEX('De-para'!$B$5:$B$304,MATCH(B46,'De-para'!$A$5:$A$304,0)),"Sem de-para"))</f>
        <v/>
      </c>
      <c r="G46" s="12" t="str">
        <f aca="false">IF(B46="","",IFERROR(INDEX('De-para'!$C$5:$C$304,MATCH(B46,'De-para'!$A$5:$A$304,0))&amp;"","Sem de-para"))</f>
        <v/>
      </c>
      <c r="H46" s="12" t="str">
        <f aca="false">IF(B46="","",IFERROR(INDEX('De-para'!$D$5:$D$304,MATCH(B46,'De-para'!$A$5:$A$304,0))&amp;"",""))</f>
        <v/>
      </c>
      <c r="I46" s="12" t="str">
        <f aca="false">IF(B46="","",IFERROR(INDEX('De-para'!$E$5:$E$304,MATCH(B46,'De-para'!$A$5:$A$304,0))&amp;"",""))</f>
        <v/>
      </c>
      <c r="J46" s="12" t="str">
        <f aca="false">IF(B46="","",IFERROR(INDEX('De-para'!$F$5:$F$304,MATCH(B46,'De-para'!$A$5:$A$304,0))&amp;"",""))</f>
        <v/>
      </c>
      <c r="K46" s="13" t="str">
        <f aca="false">IF(OR(J46="",D46=""),"",IF(J46="Receita",D46,-D46))</f>
        <v/>
      </c>
      <c r="L46" s="12" t="str">
        <f aca="false">IF(C46="","",IFERROR(INDEX('Centros de custo'!$C$5:$C$64,MATCH(C46,'Centros de custo'!$A$5:$A$64,0)),""))</f>
        <v/>
      </c>
      <c r="M46" s="12" t="str">
        <f aca="false">IF(C46="","",IFERROR(INDEX('Centros de custo'!$E$5:$E$64,MATCH(C46,'Centros de custo'!$A$5:$A$64,0)),""))</f>
        <v/>
      </c>
      <c r="N46" s="12" t="str">
        <f aca="false">IF(B46="","",IF(C46="","Sem CC",IF(ISNA(MATCH(C46,'Centros de custo'!$A$5:$A$64,0)),"Inexistente",IF(INDEX('Centros de custo'!$F$5:$F$64,MATCH(C46,'Centros de custo'!$A$5:$A$64,0))="Não","Inativo","OK"))))</f>
        <v/>
      </c>
      <c r="O46" s="12" t="str">
        <f aca="false">IF(B46="","",IF(G46="Sem de-para","Sem de-para",IF(IFERROR(INDEX('De-para'!$G$5:$G$304,MATCH(B46,'De-para'!$A$5:$A$304,0)),"")&lt;&gt;"OK","De-para inválido",IF(N46="Sem CC","Sem centro de custo",IF(N46&lt;&gt;"OK","Centro de custo "&amp;LOWER(N46),"OK")))))</f>
        <v/>
      </c>
    </row>
    <row r="47" customFormat="false" ht="15" hidden="false" customHeight="false" outlineLevel="0" collapsed="false">
      <c r="A47" s="18"/>
      <c r="B47" s="8"/>
      <c r="C47" s="8"/>
      <c r="D47" s="19"/>
      <c r="E47" s="11"/>
      <c r="F47" s="12" t="str">
        <f aca="false">IF(B47="","",IFERROR(INDEX('De-para'!$B$5:$B$304,MATCH(B47,'De-para'!$A$5:$A$304,0)),"Sem de-para"))</f>
        <v/>
      </c>
      <c r="G47" s="12" t="str">
        <f aca="false">IF(B47="","",IFERROR(INDEX('De-para'!$C$5:$C$304,MATCH(B47,'De-para'!$A$5:$A$304,0))&amp;"","Sem de-para"))</f>
        <v/>
      </c>
      <c r="H47" s="12" t="str">
        <f aca="false">IF(B47="","",IFERROR(INDEX('De-para'!$D$5:$D$304,MATCH(B47,'De-para'!$A$5:$A$304,0))&amp;"",""))</f>
        <v/>
      </c>
      <c r="I47" s="12" t="str">
        <f aca="false">IF(B47="","",IFERROR(INDEX('De-para'!$E$5:$E$304,MATCH(B47,'De-para'!$A$5:$A$304,0))&amp;"",""))</f>
        <v/>
      </c>
      <c r="J47" s="12" t="str">
        <f aca="false">IF(B47="","",IFERROR(INDEX('De-para'!$F$5:$F$304,MATCH(B47,'De-para'!$A$5:$A$304,0))&amp;"",""))</f>
        <v/>
      </c>
      <c r="K47" s="13" t="str">
        <f aca="false">IF(OR(J47="",D47=""),"",IF(J47="Receita",D47,-D47))</f>
        <v/>
      </c>
      <c r="L47" s="12" t="str">
        <f aca="false">IF(C47="","",IFERROR(INDEX('Centros de custo'!$C$5:$C$64,MATCH(C47,'Centros de custo'!$A$5:$A$64,0)),""))</f>
        <v/>
      </c>
      <c r="M47" s="12" t="str">
        <f aca="false">IF(C47="","",IFERROR(INDEX('Centros de custo'!$E$5:$E$64,MATCH(C47,'Centros de custo'!$A$5:$A$64,0)),""))</f>
        <v/>
      </c>
      <c r="N47" s="12" t="str">
        <f aca="false">IF(B47="","",IF(C47="","Sem CC",IF(ISNA(MATCH(C47,'Centros de custo'!$A$5:$A$64,0)),"Inexistente",IF(INDEX('Centros de custo'!$F$5:$F$64,MATCH(C47,'Centros de custo'!$A$5:$A$64,0))="Não","Inativo","OK"))))</f>
        <v/>
      </c>
      <c r="O47" s="12" t="str">
        <f aca="false">IF(B47="","",IF(G47="Sem de-para","Sem de-para",IF(IFERROR(INDEX('De-para'!$G$5:$G$304,MATCH(B47,'De-para'!$A$5:$A$304,0)),"")&lt;&gt;"OK","De-para inválido",IF(N47="Sem CC","Sem centro de custo",IF(N47&lt;&gt;"OK","Centro de custo "&amp;LOWER(N47),"OK")))))</f>
        <v/>
      </c>
    </row>
    <row r="48" customFormat="false" ht="15" hidden="false" customHeight="false" outlineLevel="0" collapsed="false">
      <c r="A48" s="18"/>
      <c r="B48" s="8"/>
      <c r="C48" s="8"/>
      <c r="D48" s="19"/>
      <c r="E48" s="11"/>
      <c r="F48" s="12" t="str">
        <f aca="false">IF(B48="","",IFERROR(INDEX('De-para'!$B$5:$B$304,MATCH(B48,'De-para'!$A$5:$A$304,0)),"Sem de-para"))</f>
        <v/>
      </c>
      <c r="G48" s="12" t="str">
        <f aca="false">IF(B48="","",IFERROR(INDEX('De-para'!$C$5:$C$304,MATCH(B48,'De-para'!$A$5:$A$304,0))&amp;"","Sem de-para"))</f>
        <v/>
      </c>
      <c r="H48" s="12" t="str">
        <f aca="false">IF(B48="","",IFERROR(INDEX('De-para'!$D$5:$D$304,MATCH(B48,'De-para'!$A$5:$A$304,0))&amp;"",""))</f>
        <v/>
      </c>
      <c r="I48" s="12" t="str">
        <f aca="false">IF(B48="","",IFERROR(INDEX('De-para'!$E$5:$E$304,MATCH(B48,'De-para'!$A$5:$A$304,0))&amp;"",""))</f>
        <v/>
      </c>
      <c r="J48" s="12" t="str">
        <f aca="false">IF(B48="","",IFERROR(INDEX('De-para'!$F$5:$F$304,MATCH(B48,'De-para'!$A$5:$A$304,0))&amp;"",""))</f>
        <v/>
      </c>
      <c r="K48" s="13" t="str">
        <f aca="false">IF(OR(J48="",D48=""),"",IF(J48="Receita",D48,-D48))</f>
        <v/>
      </c>
      <c r="L48" s="12" t="str">
        <f aca="false">IF(C48="","",IFERROR(INDEX('Centros de custo'!$C$5:$C$64,MATCH(C48,'Centros de custo'!$A$5:$A$64,0)),""))</f>
        <v/>
      </c>
      <c r="M48" s="12" t="str">
        <f aca="false">IF(C48="","",IFERROR(INDEX('Centros de custo'!$E$5:$E$64,MATCH(C48,'Centros de custo'!$A$5:$A$64,0)),""))</f>
        <v/>
      </c>
      <c r="N48" s="12" t="str">
        <f aca="false">IF(B48="","",IF(C48="","Sem CC",IF(ISNA(MATCH(C48,'Centros de custo'!$A$5:$A$64,0)),"Inexistente",IF(INDEX('Centros de custo'!$F$5:$F$64,MATCH(C48,'Centros de custo'!$A$5:$A$64,0))="Não","Inativo","OK"))))</f>
        <v/>
      </c>
      <c r="O48" s="12" t="str">
        <f aca="false">IF(B48="","",IF(G48="Sem de-para","Sem de-para",IF(IFERROR(INDEX('De-para'!$G$5:$G$304,MATCH(B48,'De-para'!$A$5:$A$304,0)),"")&lt;&gt;"OK","De-para inválido",IF(N48="Sem CC","Sem centro de custo",IF(N48&lt;&gt;"OK","Centro de custo "&amp;LOWER(N48),"OK")))))</f>
        <v/>
      </c>
    </row>
    <row r="49" customFormat="false" ht="15" hidden="false" customHeight="false" outlineLevel="0" collapsed="false">
      <c r="A49" s="18"/>
      <c r="B49" s="8"/>
      <c r="C49" s="8"/>
      <c r="D49" s="19"/>
      <c r="E49" s="11"/>
      <c r="F49" s="12" t="str">
        <f aca="false">IF(B49="","",IFERROR(INDEX('De-para'!$B$5:$B$304,MATCH(B49,'De-para'!$A$5:$A$304,0)),"Sem de-para"))</f>
        <v/>
      </c>
      <c r="G49" s="12" t="str">
        <f aca="false">IF(B49="","",IFERROR(INDEX('De-para'!$C$5:$C$304,MATCH(B49,'De-para'!$A$5:$A$304,0))&amp;"","Sem de-para"))</f>
        <v/>
      </c>
      <c r="H49" s="12" t="str">
        <f aca="false">IF(B49="","",IFERROR(INDEX('De-para'!$D$5:$D$304,MATCH(B49,'De-para'!$A$5:$A$304,0))&amp;"",""))</f>
        <v/>
      </c>
      <c r="I49" s="12" t="str">
        <f aca="false">IF(B49="","",IFERROR(INDEX('De-para'!$E$5:$E$304,MATCH(B49,'De-para'!$A$5:$A$304,0))&amp;"",""))</f>
        <v/>
      </c>
      <c r="J49" s="12" t="str">
        <f aca="false">IF(B49="","",IFERROR(INDEX('De-para'!$F$5:$F$304,MATCH(B49,'De-para'!$A$5:$A$304,0))&amp;"",""))</f>
        <v/>
      </c>
      <c r="K49" s="13" t="str">
        <f aca="false">IF(OR(J49="",D49=""),"",IF(J49="Receita",D49,-D49))</f>
        <v/>
      </c>
      <c r="L49" s="12" t="str">
        <f aca="false">IF(C49="","",IFERROR(INDEX('Centros de custo'!$C$5:$C$64,MATCH(C49,'Centros de custo'!$A$5:$A$64,0)),""))</f>
        <v/>
      </c>
      <c r="M49" s="12" t="str">
        <f aca="false">IF(C49="","",IFERROR(INDEX('Centros de custo'!$E$5:$E$64,MATCH(C49,'Centros de custo'!$A$5:$A$64,0)),""))</f>
        <v/>
      </c>
      <c r="N49" s="12" t="str">
        <f aca="false">IF(B49="","",IF(C49="","Sem CC",IF(ISNA(MATCH(C49,'Centros de custo'!$A$5:$A$64,0)),"Inexistente",IF(INDEX('Centros de custo'!$F$5:$F$64,MATCH(C49,'Centros de custo'!$A$5:$A$64,0))="Não","Inativo","OK"))))</f>
        <v/>
      </c>
      <c r="O49" s="12" t="str">
        <f aca="false">IF(B49="","",IF(G49="Sem de-para","Sem de-para",IF(IFERROR(INDEX('De-para'!$G$5:$G$304,MATCH(B49,'De-para'!$A$5:$A$304,0)),"")&lt;&gt;"OK","De-para inválido",IF(N49="Sem CC","Sem centro de custo",IF(N49&lt;&gt;"OK","Centro de custo "&amp;LOWER(N49),"OK")))))</f>
        <v/>
      </c>
    </row>
    <row r="50" customFormat="false" ht="15" hidden="false" customHeight="false" outlineLevel="0" collapsed="false">
      <c r="A50" s="18"/>
      <c r="B50" s="8"/>
      <c r="C50" s="8"/>
      <c r="D50" s="19"/>
      <c r="E50" s="11"/>
      <c r="F50" s="12" t="str">
        <f aca="false">IF(B50="","",IFERROR(INDEX('De-para'!$B$5:$B$304,MATCH(B50,'De-para'!$A$5:$A$304,0)),"Sem de-para"))</f>
        <v/>
      </c>
      <c r="G50" s="12" t="str">
        <f aca="false">IF(B50="","",IFERROR(INDEX('De-para'!$C$5:$C$304,MATCH(B50,'De-para'!$A$5:$A$304,0))&amp;"","Sem de-para"))</f>
        <v/>
      </c>
      <c r="H50" s="12" t="str">
        <f aca="false">IF(B50="","",IFERROR(INDEX('De-para'!$D$5:$D$304,MATCH(B50,'De-para'!$A$5:$A$304,0))&amp;"",""))</f>
        <v/>
      </c>
      <c r="I50" s="12" t="str">
        <f aca="false">IF(B50="","",IFERROR(INDEX('De-para'!$E$5:$E$304,MATCH(B50,'De-para'!$A$5:$A$304,0))&amp;"",""))</f>
        <v/>
      </c>
      <c r="J50" s="12" t="str">
        <f aca="false">IF(B50="","",IFERROR(INDEX('De-para'!$F$5:$F$304,MATCH(B50,'De-para'!$A$5:$A$304,0))&amp;"",""))</f>
        <v/>
      </c>
      <c r="K50" s="13" t="str">
        <f aca="false">IF(OR(J50="",D50=""),"",IF(J50="Receita",D50,-D50))</f>
        <v/>
      </c>
      <c r="L50" s="12" t="str">
        <f aca="false">IF(C50="","",IFERROR(INDEX('Centros de custo'!$C$5:$C$64,MATCH(C50,'Centros de custo'!$A$5:$A$64,0)),""))</f>
        <v/>
      </c>
      <c r="M50" s="12" t="str">
        <f aca="false">IF(C50="","",IFERROR(INDEX('Centros de custo'!$E$5:$E$64,MATCH(C50,'Centros de custo'!$A$5:$A$64,0)),""))</f>
        <v/>
      </c>
      <c r="N50" s="12" t="str">
        <f aca="false">IF(B50="","",IF(C50="","Sem CC",IF(ISNA(MATCH(C50,'Centros de custo'!$A$5:$A$64,0)),"Inexistente",IF(INDEX('Centros de custo'!$F$5:$F$64,MATCH(C50,'Centros de custo'!$A$5:$A$64,0))="Não","Inativo","OK"))))</f>
        <v/>
      </c>
      <c r="O50" s="12" t="str">
        <f aca="false">IF(B50="","",IF(G50="Sem de-para","Sem de-para",IF(IFERROR(INDEX('De-para'!$G$5:$G$304,MATCH(B50,'De-para'!$A$5:$A$304,0)),"")&lt;&gt;"OK","De-para inválido",IF(N50="Sem CC","Sem centro de custo",IF(N50&lt;&gt;"OK","Centro de custo "&amp;LOWER(N50),"OK")))))</f>
        <v/>
      </c>
    </row>
    <row r="51" customFormat="false" ht="15" hidden="false" customHeight="false" outlineLevel="0" collapsed="false">
      <c r="A51" s="18"/>
      <c r="B51" s="8"/>
      <c r="C51" s="8"/>
      <c r="D51" s="19"/>
      <c r="E51" s="11"/>
      <c r="F51" s="12" t="str">
        <f aca="false">IF(B51="","",IFERROR(INDEX('De-para'!$B$5:$B$304,MATCH(B51,'De-para'!$A$5:$A$304,0)),"Sem de-para"))</f>
        <v/>
      </c>
      <c r="G51" s="12" t="str">
        <f aca="false">IF(B51="","",IFERROR(INDEX('De-para'!$C$5:$C$304,MATCH(B51,'De-para'!$A$5:$A$304,0))&amp;"","Sem de-para"))</f>
        <v/>
      </c>
      <c r="H51" s="12" t="str">
        <f aca="false">IF(B51="","",IFERROR(INDEX('De-para'!$D$5:$D$304,MATCH(B51,'De-para'!$A$5:$A$304,0))&amp;"",""))</f>
        <v/>
      </c>
      <c r="I51" s="12" t="str">
        <f aca="false">IF(B51="","",IFERROR(INDEX('De-para'!$E$5:$E$304,MATCH(B51,'De-para'!$A$5:$A$304,0))&amp;"",""))</f>
        <v/>
      </c>
      <c r="J51" s="12" t="str">
        <f aca="false">IF(B51="","",IFERROR(INDEX('De-para'!$F$5:$F$304,MATCH(B51,'De-para'!$A$5:$A$304,0))&amp;"",""))</f>
        <v/>
      </c>
      <c r="K51" s="13" t="str">
        <f aca="false">IF(OR(J51="",D51=""),"",IF(J51="Receita",D51,-D51))</f>
        <v/>
      </c>
      <c r="L51" s="12" t="str">
        <f aca="false">IF(C51="","",IFERROR(INDEX('Centros de custo'!$C$5:$C$64,MATCH(C51,'Centros de custo'!$A$5:$A$64,0)),""))</f>
        <v/>
      </c>
      <c r="M51" s="12" t="str">
        <f aca="false">IF(C51="","",IFERROR(INDEX('Centros de custo'!$E$5:$E$64,MATCH(C51,'Centros de custo'!$A$5:$A$64,0)),""))</f>
        <v/>
      </c>
      <c r="N51" s="12" t="str">
        <f aca="false">IF(B51="","",IF(C51="","Sem CC",IF(ISNA(MATCH(C51,'Centros de custo'!$A$5:$A$64,0)),"Inexistente",IF(INDEX('Centros de custo'!$F$5:$F$64,MATCH(C51,'Centros de custo'!$A$5:$A$64,0))="Não","Inativo","OK"))))</f>
        <v/>
      </c>
      <c r="O51" s="12" t="str">
        <f aca="false">IF(B51="","",IF(G51="Sem de-para","Sem de-para",IF(IFERROR(INDEX('De-para'!$G$5:$G$304,MATCH(B51,'De-para'!$A$5:$A$304,0)),"")&lt;&gt;"OK","De-para inválido",IF(N51="Sem CC","Sem centro de custo",IF(N51&lt;&gt;"OK","Centro de custo "&amp;LOWER(N51),"OK")))))</f>
        <v/>
      </c>
    </row>
    <row r="52" customFormat="false" ht="15" hidden="false" customHeight="false" outlineLevel="0" collapsed="false">
      <c r="A52" s="18"/>
      <c r="B52" s="8"/>
      <c r="C52" s="8"/>
      <c r="D52" s="19"/>
      <c r="E52" s="11"/>
      <c r="F52" s="12" t="str">
        <f aca="false">IF(B52="","",IFERROR(INDEX('De-para'!$B$5:$B$304,MATCH(B52,'De-para'!$A$5:$A$304,0)),"Sem de-para"))</f>
        <v/>
      </c>
      <c r="G52" s="12" t="str">
        <f aca="false">IF(B52="","",IFERROR(INDEX('De-para'!$C$5:$C$304,MATCH(B52,'De-para'!$A$5:$A$304,0))&amp;"","Sem de-para"))</f>
        <v/>
      </c>
      <c r="H52" s="12" t="str">
        <f aca="false">IF(B52="","",IFERROR(INDEX('De-para'!$D$5:$D$304,MATCH(B52,'De-para'!$A$5:$A$304,0))&amp;"",""))</f>
        <v/>
      </c>
      <c r="I52" s="12" t="str">
        <f aca="false">IF(B52="","",IFERROR(INDEX('De-para'!$E$5:$E$304,MATCH(B52,'De-para'!$A$5:$A$304,0))&amp;"",""))</f>
        <v/>
      </c>
      <c r="J52" s="12" t="str">
        <f aca="false">IF(B52="","",IFERROR(INDEX('De-para'!$F$5:$F$304,MATCH(B52,'De-para'!$A$5:$A$304,0))&amp;"",""))</f>
        <v/>
      </c>
      <c r="K52" s="13" t="str">
        <f aca="false">IF(OR(J52="",D52=""),"",IF(J52="Receita",D52,-D52))</f>
        <v/>
      </c>
      <c r="L52" s="12" t="str">
        <f aca="false">IF(C52="","",IFERROR(INDEX('Centros de custo'!$C$5:$C$64,MATCH(C52,'Centros de custo'!$A$5:$A$64,0)),""))</f>
        <v/>
      </c>
      <c r="M52" s="12" t="str">
        <f aca="false">IF(C52="","",IFERROR(INDEX('Centros de custo'!$E$5:$E$64,MATCH(C52,'Centros de custo'!$A$5:$A$64,0)),""))</f>
        <v/>
      </c>
      <c r="N52" s="12" t="str">
        <f aca="false">IF(B52="","",IF(C52="","Sem CC",IF(ISNA(MATCH(C52,'Centros de custo'!$A$5:$A$64,0)),"Inexistente",IF(INDEX('Centros de custo'!$F$5:$F$64,MATCH(C52,'Centros de custo'!$A$5:$A$64,0))="Não","Inativo","OK"))))</f>
        <v/>
      </c>
      <c r="O52" s="12" t="str">
        <f aca="false">IF(B52="","",IF(G52="Sem de-para","Sem de-para",IF(IFERROR(INDEX('De-para'!$G$5:$G$304,MATCH(B52,'De-para'!$A$5:$A$304,0)),"")&lt;&gt;"OK","De-para inválido",IF(N52="Sem CC","Sem centro de custo",IF(N52&lt;&gt;"OK","Centro de custo "&amp;LOWER(N52),"OK")))))</f>
        <v/>
      </c>
    </row>
    <row r="53" customFormat="false" ht="15" hidden="false" customHeight="false" outlineLevel="0" collapsed="false">
      <c r="A53" s="18"/>
      <c r="B53" s="8"/>
      <c r="C53" s="8"/>
      <c r="D53" s="19"/>
      <c r="E53" s="11"/>
      <c r="F53" s="12" t="str">
        <f aca="false">IF(B53="","",IFERROR(INDEX('De-para'!$B$5:$B$304,MATCH(B53,'De-para'!$A$5:$A$304,0)),"Sem de-para"))</f>
        <v/>
      </c>
      <c r="G53" s="12" t="str">
        <f aca="false">IF(B53="","",IFERROR(INDEX('De-para'!$C$5:$C$304,MATCH(B53,'De-para'!$A$5:$A$304,0))&amp;"","Sem de-para"))</f>
        <v/>
      </c>
      <c r="H53" s="12" t="str">
        <f aca="false">IF(B53="","",IFERROR(INDEX('De-para'!$D$5:$D$304,MATCH(B53,'De-para'!$A$5:$A$304,0))&amp;"",""))</f>
        <v/>
      </c>
      <c r="I53" s="12" t="str">
        <f aca="false">IF(B53="","",IFERROR(INDEX('De-para'!$E$5:$E$304,MATCH(B53,'De-para'!$A$5:$A$304,0))&amp;"",""))</f>
        <v/>
      </c>
      <c r="J53" s="12" t="str">
        <f aca="false">IF(B53="","",IFERROR(INDEX('De-para'!$F$5:$F$304,MATCH(B53,'De-para'!$A$5:$A$304,0))&amp;"",""))</f>
        <v/>
      </c>
      <c r="K53" s="13" t="str">
        <f aca="false">IF(OR(J53="",D53=""),"",IF(J53="Receita",D53,-D53))</f>
        <v/>
      </c>
      <c r="L53" s="12" t="str">
        <f aca="false">IF(C53="","",IFERROR(INDEX('Centros de custo'!$C$5:$C$64,MATCH(C53,'Centros de custo'!$A$5:$A$64,0)),""))</f>
        <v/>
      </c>
      <c r="M53" s="12" t="str">
        <f aca="false">IF(C53="","",IFERROR(INDEX('Centros de custo'!$E$5:$E$64,MATCH(C53,'Centros de custo'!$A$5:$A$64,0)),""))</f>
        <v/>
      </c>
      <c r="N53" s="12" t="str">
        <f aca="false">IF(B53="","",IF(C53="","Sem CC",IF(ISNA(MATCH(C53,'Centros de custo'!$A$5:$A$64,0)),"Inexistente",IF(INDEX('Centros de custo'!$F$5:$F$64,MATCH(C53,'Centros de custo'!$A$5:$A$64,0))="Não","Inativo","OK"))))</f>
        <v/>
      </c>
      <c r="O53" s="12" t="str">
        <f aca="false">IF(B53="","",IF(G53="Sem de-para","Sem de-para",IF(IFERROR(INDEX('De-para'!$G$5:$G$304,MATCH(B53,'De-para'!$A$5:$A$304,0)),"")&lt;&gt;"OK","De-para inválido",IF(N53="Sem CC","Sem centro de custo",IF(N53&lt;&gt;"OK","Centro de custo "&amp;LOWER(N53),"OK")))))</f>
        <v/>
      </c>
    </row>
    <row r="54" customFormat="false" ht="15" hidden="false" customHeight="false" outlineLevel="0" collapsed="false">
      <c r="A54" s="18"/>
      <c r="B54" s="8"/>
      <c r="C54" s="8"/>
      <c r="D54" s="19"/>
      <c r="E54" s="11"/>
      <c r="F54" s="12" t="str">
        <f aca="false">IF(B54="","",IFERROR(INDEX('De-para'!$B$5:$B$304,MATCH(B54,'De-para'!$A$5:$A$304,0)),"Sem de-para"))</f>
        <v/>
      </c>
      <c r="G54" s="12" t="str">
        <f aca="false">IF(B54="","",IFERROR(INDEX('De-para'!$C$5:$C$304,MATCH(B54,'De-para'!$A$5:$A$304,0))&amp;"","Sem de-para"))</f>
        <v/>
      </c>
      <c r="H54" s="12" t="str">
        <f aca="false">IF(B54="","",IFERROR(INDEX('De-para'!$D$5:$D$304,MATCH(B54,'De-para'!$A$5:$A$304,0))&amp;"",""))</f>
        <v/>
      </c>
      <c r="I54" s="12" t="str">
        <f aca="false">IF(B54="","",IFERROR(INDEX('De-para'!$E$5:$E$304,MATCH(B54,'De-para'!$A$5:$A$304,0))&amp;"",""))</f>
        <v/>
      </c>
      <c r="J54" s="12" t="str">
        <f aca="false">IF(B54="","",IFERROR(INDEX('De-para'!$F$5:$F$304,MATCH(B54,'De-para'!$A$5:$A$304,0))&amp;"",""))</f>
        <v/>
      </c>
      <c r="K54" s="13" t="str">
        <f aca="false">IF(OR(J54="",D54=""),"",IF(J54="Receita",D54,-D54))</f>
        <v/>
      </c>
      <c r="L54" s="12" t="str">
        <f aca="false">IF(C54="","",IFERROR(INDEX('Centros de custo'!$C$5:$C$64,MATCH(C54,'Centros de custo'!$A$5:$A$64,0)),""))</f>
        <v/>
      </c>
      <c r="M54" s="12" t="str">
        <f aca="false">IF(C54="","",IFERROR(INDEX('Centros de custo'!$E$5:$E$64,MATCH(C54,'Centros de custo'!$A$5:$A$64,0)),""))</f>
        <v/>
      </c>
      <c r="N54" s="12" t="str">
        <f aca="false">IF(B54="","",IF(C54="","Sem CC",IF(ISNA(MATCH(C54,'Centros de custo'!$A$5:$A$64,0)),"Inexistente",IF(INDEX('Centros de custo'!$F$5:$F$64,MATCH(C54,'Centros de custo'!$A$5:$A$64,0))="Não","Inativo","OK"))))</f>
        <v/>
      </c>
      <c r="O54" s="12" t="str">
        <f aca="false">IF(B54="","",IF(G54="Sem de-para","Sem de-para",IF(IFERROR(INDEX('De-para'!$G$5:$G$304,MATCH(B54,'De-para'!$A$5:$A$304,0)),"")&lt;&gt;"OK","De-para inválido",IF(N54="Sem CC","Sem centro de custo",IF(N54&lt;&gt;"OK","Centro de custo "&amp;LOWER(N54),"OK")))))</f>
        <v/>
      </c>
    </row>
    <row r="55" customFormat="false" ht="15" hidden="false" customHeight="false" outlineLevel="0" collapsed="false">
      <c r="A55" s="18"/>
      <c r="B55" s="8"/>
      <c r="C55" s="8"/>
      <c r="D55" s="19"/>
      <c r="E55" s="11"/>
      <c r="F55" s="12" t="str">
        <f aca="false">IF(B55="","",IFERROR(INDEX('De-para'!$B$5:$B$304,MATCH(B55,'De-para'!$A$5:$A$304,0)),"Sem de-para"))</f>
        <v/>
      </c>
      <c r="G55" s="12" t="str">
        <f aca="false">IF(B55="","",IFERROR(INDEX('De-para'!$C$5:$C$304,MATCH(B55,'De-para'!$A$5:$A$304,0))&amp;"","Sem de-para"))</f>
        <v/>
      </c>
      <c r="H55" s="12" t="str">
        <f aca="false">IF(B55="","",IFERROR(INDEX('De-para'!$D$5:$D$304,MATCH(B55,'De-para'!$A$5:$A$304,0))&amp;"",""))</f>
        <v/>
      </c>
      <c r="I55" s="12" t="str">
        <f aca="false">IF(B55="","",IFERROR(INDEX('De-para'!$E$5:$E$304,MATCH(B55,'De-para'!$A$5:$A$304,0))&amp;"",""))</f>
        <v/>
      </c>
      <c r="J55" s="12" t="str">
        <f aca="false">IF(B55="","",IFERROR(INDEX('De-para'!$F$5:$F$304,MATCH(B55,'De-para'!$A$5:$A$304,0))&amp;"",""))</f>
        <v/>
      </c>
      <c r="K55" s="13" t="str">
        <f aca="false">IF(OR(J55="",D55=""),"",IF(J55="Receita",D55,-D55))</f>
        <v/>
      </c>
      <c r="L55" s="12" t="str">
        <f aca="false">IF(C55="","",IFERROR(INDEX('Centros de custo'!$C$5:$C$64,MATCH(C55,'Centros de custo'!$A$5:$A$64,0)),""))</f>
        <v/>
      </c>
      <c r="M55" s="12" t="str">
        <f aca="false">IF(C55="","",IFERROR(INDEX('Centros de custo'!$E$5:$E$64,MATCH(C55,'Centros de custo'!$A$5:$A$64,0)),""))</f>
        <v/>
      </c>
      <c r="N55" s="12" t="str">
        <f aca="false">IF(B55="","",IF(C55="","Sem CC",IF(ISNA(MATCH(C55,'Centros de custo'!$A$5:$A$64,0)),"Inexistente",IF(INDEX('Centros de custo'!$F$5:$F$64,MATCH(C55,'Centros de custo'!$A$5:$A$64,0))="Não","Inativo","OK"))))</f>
        <v/>
      </c>
      <c r="O55" s="12" t="str">
        <f aca="false">IF(B55="","",IF(G55="Sem de-para","Sem de-para",IF(IFERROR(INDEX('De-para'!$G$5:$G$304,MATCH(B55,'De-para'!$A$5:$A$304,0)),"")&lt;&gt;"OK","De-para inválido",IF(N55="Sem CC","Sem centro de custo",IF(N55&lt;&gt;"OK","Centro de custo "&amp;LOWER(N55),"OK")))))</f>
        <v/>
      </c>
    </row>
    <row r="56" customFormat="false" ht="15" hidden="false" customHeight="false" outlineLevel="0" collapsed="false">
      <c r="A56" s="18"/>
      <c r="B56" s="8"/>
      <c r="C56" s="8"/>
      <c r="D56" s="19"/>
      <c r="E56" s="11"/>
      <c r="F56" s="12" t="str">
        <f aca="false">IF(B56="","",IFERROR(INDEX('De-para'!$B$5:$B$304,MATCH(B56,'De-para'!$A$5:$A$304,0)),"Sem de-para"))</f>
        <v/>
      </c>
      <c r="G56" s="12" t="str">
        <f aca="false">IF(B56="","",IFERROR(INDEX('De-para'!$C$5:$C$304,MATCH(B56,'De-para'!$A$5:$A$304,0))&amp;"","Sem de-para"))</f>
        <v/>
      </c>
      <c r="H56" s="12" t="str">
        <f aca="false">IF(B56="","",IFERROR(INDEX('De-para'!$D$5:$D$304,MATCH(B56,'De-para'!$A$5:$A$304,0))&amp;"",""))</f>
        <v/>
      </c>
      <c r="I56" s="12" t="str">
        <f aca="false">IF(B56="","",IFERROR(INDEX('De-para'!$E$5:$E$304,MATCH(B56,'De-para'!$A$5:$A$304,0))&amp;"",""))</f>
        <v/>
      </c>
      <c r="J56" s="12" t="str">
        <f aca="false">IF(B56="","",IFERROR(INDEX('De-para'!$F$5:$F$304,MATCH(B56,'De-para'!$A$5:$A$304,0))&amp;"",""))</f>
        <v/>
      </c>
      <c r="K56" s="13" t="str">
        <f aca="false">IF(OR(J56="",D56=""),"",IF(J56="Receita",D56,-D56))</f>
        <v/>
      </c>
      <c r="L56" s="12" t="str">
        <f aca="false">IF(C56="","",IFERROR(INDEX('Centros de custo'!$C$5:$C$64,MATCH(C56,'Centros de custo'!$A$5:$A$64,0)),""))</f>
        <v/>
      </c>
      <c r="M56" s="12" t="str">
        <f aca="false">IF(C56="","",IFERROR(INDEX('Centros de custo'!$E$5:$E$64,MATCH(C56,'Centros de custo'!$A$5:$A$64,0)),""))</f>
        <v/>
      </c>
      <c r="N56" s="12" t="str">
        <f aca="false">IF(B56="","",IF(C56="","Sem CC",IF(ISNA(MATCH(C56,'Centros de custo'!$A$5:$A$64,0)),"Inexistente",IF(INDEX('Centros de custo'!$F$5:$F$64,MATCH(C56,'Centros de custo'!$A$5:$A$64,0))="Não","Inativo","OK"))))</f>
        <v/>
      </c>
      <c r="O56" s="12" t="str">
        <f aca="false">IF(B56="","",IF(G56="Sem de-para","Sem de-para",IF(IFERROR(INDEX('De-para'!$G$5:$G$304,MATCH(B56,'De-para'!$A$5:$A$304,0)),"")&lt;&gt;"OK","De-para inválido",IF(N56="Sem CC","Sem centro de custo",IF(N56&lt;&gt;"OK","Centro de custo "&amp;LOWER(N56),"OK")))))</f>
        <v/>
      </c>
    </row>
    <row r="57" customFormat="false" ht="15" hidden="false" customHeight="false" outlineLevel="0" collapsed="false">
      <c r="A57" s="18"/>
      <c r="B57" s="8"/>
      <c r="C57" s="8"/>
      <c r="D57" s="19"/>
      <c r="E57" s="11"/>
      <c r="F57" s="12" t="str">
        <f aca="false">IF(B57="","",IFERROR(INDEX('De-para'!$B$5:$B$304,MATCH(B57,'De-para'!$A$5:$A$304,0)),"Sem de-para"))</f>
        <v/>
      </c>
      <c r="G57" s="12" t="str">
        <f aca="false">IF(B57="","",IFERROR(INDEX('De-para'!$C$5:$C$304,MATCH(B57,'De-para'!$A$5:$A$304,0))&amp;"","Sem de-para"))</f>
        <v/>
      </c>
      <c r="H57" s="12" t="str">
        <f aca="false">IF(B57="","",IFERROR(INDEX('De-para'!$D$5:$D$304,MATCH(B57,'De-para'!$A$5:$A$304,0))&amp;"",""))</f>
        <v/>
      </c>
      <c r="I57" s="12" t="str">
        <f aca="false">IF(B57="","",IFERROR(INDEX('De-para'!$E$5:$E$304,MATCH(B57,'De-para'!$A$5:$A$304,0))&amp;"",""))</f>
        <v/>
      </c>
      <c r="J57" s="12" t="str">
        <f aca="false">IF(B57="","",IFERROR(INDEX('De-para'!$F$5:$F$304,MATCH(B57,'De-para'!$A$5:$A$304,0))&amp;"",""))</f>
        <v/>
      </c>
      <c r="K57" s="13" t="str">
        <f aca="false">IF(OR(J57="",D57=""),"",IF(J57="Receita",D57,-D57))</f>
        <v/>
      </c>
      <c r="L57" s="12" t="str">
        <f aca="false">IF(C57="","",IFERROR(INDEX('Centros de custo'!$C$5:$C$64,MATCH(C57,'Centros de custo'!$A$5:$A$64,0)),""))</f>
        <v/>
      </c>
      <c r="M57" s="12" t="str">
        <f aca="false">IF(C57="","",IFERROR(INDEX('Centros de custo'!$E$5:$E$64,MATCH(C57,'Centros de custo'!$A$5:$A$64,0)),""))</f>
        <v/>
      </c>
      <c r="N57" s="12" t="str">
        <f aca="false">IF(B57="","",IF(C57="","Sem CC",IF(ISNA(MATCH(C57,'Centros de custo'!$A$5:$A$64,0)),"Inexistente",IF(INDEX('Centros de custo'!$F$5:$F$64,MATCH(C57,'Centros de custo'!$A$5:$A$64,0))="Não","Inativo","OK"))))</f>
        <v/>
      </c>
      <c r="O57" s="12" t="str">
        <f aca="false">IF(B57="","",IF(G57="Sem de-para","Sem de-para",IF(IFERROR(INDEX('De-para'!$G$5:$G$304,MATCH(B57,'De-para'!$A$5:$A$304,0)),"")&lt;&gt;"OK","De-para inválido",IF(N57="Sem CC","Sem centro de custo",IF(N57&lt;&gt;"OK","Centro de custo "&amp;LOWER(N57),"OK")))))</f>
        <v/>
      </c>
    </row>
    <row r="58" customFormat="false" ht="15" hidden="false" customHeight="false" outlineLevel="0" collapsed="false">
      <c r="A58" s="18"/>
      <c r="B58" s="8"/>
      <c r="C58" s="8"/>
      <c r="D58" s="19"/>
      <c r="E58" s="11"/>
      <c r="F58" s="12" t="str">
        <f aca="false">IF(B58="","",IFERROR(INDEX('De-para'!$B$5:$B$304,MATCH(B58,'De-para'!$A$5:$A$304,0)),"Sem de-para"))</f>
        <v/>
      </c>
      <c r="G58" s="12" t="str">
        <f aca="false">IF(B58="","",IFERROR(INDEX('De-para'!$C$5:$C$304,MATCH(B58,'De-para'!$A$5:$A$304,0))&amp;"","Sem de-para"))</f>
        <v/>
      </c>
      <c r="H58" s="12" t="str">
        <f aca="false">IF(B58="","",IFERROR(INDEX('De-para'!$D$5:$D$304,MATCH(B58,'De-para'!$A$5:$A$304,0))&amp;"",""))</f>
        <v/>
      </c>
      <c r="I58" s="12" t="str">
        <f aca="false">IF(B58="","",IFERROR(INDEX('De-para'!$E$5:$E$304,MATCH(B58,'De-para'!$A$5:$A$304,0))&amp;"",""))</f>
        <v/>
      </c>
      <c r="J58" s="12" t="str">
        <f aca="false">IF(B58="","",IFERROR(INDEX('De-para'!$F$5:$F$304,MATCH(B58,'De-para'!$A$5:$A$304,0))&amp;"",""))</f>
        <v/>
      </c>
      <c r="K58" s="13" t="str">
        <f aca="false">IF(OR(J58="",D58=""),"",IF(J58="Receita",D58,-D58))</f>
        <v/>
      </c>
      <c r="L58" s="12" t="str">
        <f aca="false">IF(C58="","",IFERROR(INDEX('Centros de custo'!$C$5:$C$64,MATCH(C58,'Centros de custo'!$A$5:$A$64,0)),""))</f>
        <v/>
      </c>
      <c r="M58" s="12" t="str">
        <f aca="false">IF(C58="","",IFERROR(INDEX('Centros de custo'!$E$5:$E$64,MATCH(C58,'Centros de custo'!$A$5:$A$64,0)),""))</f>
        <v/>
      </c>
      <c r="N58" s="12" t="str">
        <f aca="false">IF(B58="","",IF(C58="","Sem CC",IF(ISNA(MATCH(C58,'Centros de custo'!$A$5:$A$64,0)),"Inexistente",IF(INDEX('Centros de custo'!$F$5:$F$64,MATCH(C58,'Centros de custo'!$A$5:$A$64,0))="Não","Inativo","OK"))))</f>
        <v/>
      </c>
      <c r="O58" s="12" t="str">
        <f aca="false">IF(B58="","",IF(G58="Sem de-para","Sem de-para",IF(IFERROR(INDEX('De-para'!$G$5:$G$304,MATCH(B58,'De-para'!$A$5:$A$304,0)),"")&lt;&gt;"OK","De-para inválido",IF(N58="Sem CC","Sem centro de custo",IF(N58&lt;&gt;"OK","Centro de custo "&amp;LOWER(N58),"OK")))))</f>
        <v/>
      </c>
    </row>
    <row r="59" customFormat="false" ht="15" hidden="false" customHeight="false" outlineLevel="0" collapsed="false">
      <c r="A59" s="18"/>
      <c r="B59" s="8"/>
      <c r="C59" s="8"/>
      <c r="D59" s="19"/>
      <c r="E59" s="11"/>
      <c r="F59" s="12" t="str">
        <f aca="false">IF(B59="","",IFERROR(INDEX('De-para'!$B$5:$B$304,MATCH(B59,'De-para'!$A$5:$A$304,0)),"Sem de-para"))</f>
        <v/>
      </c>
      <c r="G59" s="12" t="str">
        <f aca="false">IF(B59="","",IFERROR(INDEX('De-para'!$C$5:$C$304,MATCH(B59,'De-para'!$A$5:$A$304,0))&amp;"","Sem de-para"))</f>
        <v/>
      </c>
      <c r="H59" s="12" t="str">
        <f aca="false">IF(B59="","",IFERROR(INDEX('De-para'!$D$5:$D$304,MATCH(B59,'De-para'!$A$5:$A$304,0))&amp;"",""))</f>
        <v/>
      </c>
      <c r="I59" s="12" t="str">
        <f aca="false">IF(B59="","",IFERROR(INDEX('De-para'!$E$5:$E$304,MATCH(B59,'De-para'!$A$5:$A$304,0))&amp;"",""))</f>
        <v/>
      </c>
      <c r="J59" s="12" t="str">
        <f aca="false">IF(B59="","",IFERROR(INDEX('De-para'!$F$5:$F$304,MATCH(B59,'De-para'!$A$5:$A$304,0))&amp;"",""))</f>
        <v/>
      </c>
      <c r="K59" s="13" t="str">
        <f aca="false">IF(OR(J59="",D59=""),"",IF(J59="Receita",D59,-D59))</f>
        <v/>
      </c>
      <c r="L59" s="12" t="str">
        <f aca="false">IF(C59="","",IFERROR(INDEX('Centros de custo'!$C$5:$C$64,MATCH(C59,'Centros de custo'!$A$5:$A$64,0)),""))</f>
        <v/>
      </c>
      <c r="M59" s="12" t="str">
        <f aca="false">IF(C59="","",IFERROR(INDEX('Centros de custo'!$E$5:$E$64,MATCH(C59,'Centros de custo'!$A$5:$A$64,0)),""))</f>
        <v/>
      </c>
      <c r="N59" s="12" t="str">
        <f aca="false">IF(B59="","",IF(C59="","Sem CC",IF(ISNA(MATCH(C59,'Centros de custo'!$A$5:$A$64,0)),"Inexistente",IF(INDEX('Centros de custo'!$F$5:$F$64,MATCH(C59,'Centros de custo'!$A$5:$A$64,0))="Não","Inativo","OK"))))</f>
        <v/>
      </c>
      <c r="O59" s="12" t="str">
        <f aca="false">IF(B59="","",IF(G59="Sem de-para","Sem de-para",IF(IFERROR(INDEX('De-para'!$G$5:$G$304,MATCH(B59,'De-para'!$A$5:$A$304,0)),"")&lt;&gt;"OK","De-para inválido",IF(N59="Sem CC","Sem centro de custo",IF(N59&lt;&gt;"OK","Centro de custo "&amp;LOWER(N59),"OK")))))</f>
        <v/>
      </c>
    </row>
    <row r="60" customFormat="false" ht="15" hidden="false" customHeight="false" outlineLevel="0" collapsed="false">
      <c r="A60" s="18"/>
      <c r="B60" s="8"/>
      <c r="C60" s="8"/>
      <c r="D60" s="19"/>
      <c r="E60" s="11"/>
      <c r="F60" s="12" t="str">
        <f aca="false">IF(B60="","",IFERROR(INDEX('De-para'!$B$5:$B$304,MATCH(B60,'De-para'!$A$5:$A$304,0)),"Sem de-para"))</f>
        <v/>
      </c>
      <c r="G60" s="12" t="str">
        <f aca="false">IF(B60="","",IFERROR(INDEX('De-para'!$C$5:$C$304,MATCH(B60,'De-para'!$A$5:$A$304,0))&amp;"","Sem de-para"))</f>
        <v/>
      </c>
      <c r="H60" s="12" t="str">
        <f aca="false">IF(B60="","",IFERROR(INDEX('De-para'!$D$5:$D$304,MATCH(B60,'De-para'!$A$5:$A$304,0))&amp;"",""))</f>
        <v/>
      </c>
      <c r="I60" s="12" t="str">
        <f aca="false">IF(B60="","",IFERROR(INDEX('De-para'!$E$5:$E$304,MATCH(B60,'De-para'!$A$5:$A$304,0))&amp;"",""))</f>
        <v/>
      </c>
      <c r="J60" s="12" t="str">
        <f aca="false">IF(B60="","",IFERROR(INDEX('De-para'!$F$5:$F$304,MATCH(B60,'De-para'!$A$5:$A$304,0))&amp;"",""))</f>
        <v/>
      </c>
      <c r="K60" s="13" t="str">
        <f aca="false">IF(OR(J60="",D60=""),"",IF(J60="Receita",D60,-D60))</f>
        <v/>
      </c>
      <c r="L60" s="12" t="str">
        <f aca="false">IF(C60="","",IFERROR(INDEX('Centros de custo'!$C$5:$C$64,MATCH(C60,'Centros de custo'!$A$5:$A$64,0)),""))</f>
        <v/>
      </c>
      <c r="M60" s="12" t="str">
        <f aca="false">IF(C60="","",IFERROR(INDEX('Centros de custo'!$E$5:$E$64,MATCH(C60,'Centros de custo'!$A$5:$A$64,0)),""))</f>
        <v/>
      </c>
      <c r="N60" s="12" t="str">
        <f aca="false">IF(B60="","",IF(C60="","Sem CC",IF(ISNA(MATCH(C60,'Centros de custo'!$A$5:$A$64,0)),"Inexistente",IF(INDEX('Centros de custo'!$F$5:$F$64,MATCH(C60,'Centros de custo'!$A$5:$A$64,0))="Não","Inativo","OK"))))</f>
        <v/>
      </c>
      <c r="O60" s="12" t="str">
        <f aca="false">IF(B60="","",IF(G60="Sem de-para","Sem de-para",IF(IFERROR(INDEX('De-para'!$G$5:$G$304,MATCH(B60,'De-para'!$A$5:$A$304,0)),"")&lt;&gt;"OK","De-para inválido",IF(N60="Sem CC","Sem centro de custo",IF(N60&lt;&gt;"OK","Centro de custo "&amp;LOWER(N60),"OK")))))</f>
        <v/>
      </c>
    </row>
    <row r="61" customFormat="false" ht="15" hidden="false" customHeight="false" outlineLevel="0" collapsed="false">
      <c r="A61" s="18"/>
      <c r="B61" s="8"/>
      <c r="C61" s="8"/>
      <c r="D61" s="19"/>
      <c r="E61" s="11"/>
      <c r="F61" s="12" t="str">
        <f aca="false">IF(B61="","",IFERROR(INDEX('De-para'!$B$5:$B$304,MATCH(B61,'De-para'!$A$5:$A$304,0)),"Sem de-para"))</f>
        <v/>
      </c>
      <c r="G61" s="12" t="str">
        <f aca="false">IF(B61="","",IFERROR(INDEX('De-para'!$C$5:$C$304,MATCH(B61,'De-para'!$A$5:$A$304,0))&amp;"","Sem de-para"))</f>
        <v/>
      </c>
      <c r="H61" s="12" t="str">
        <f aca="false">IF(B61="","",IFERROR(INDEX('De-para'!$D$5:$D$304,MATCH(B61,'De-para'!$A$5:$A$304,0))&amp;"",""))</f>
        <v/>
      </c>
      <c r="I61" s="12" t="str">
        <f aca="false">IF(B61="","",IFERROR(INDEX('De-para'!$E$5:$E$304,MATCH(B61,'De-para'!$A$5:$A$304,0))&amp;"",""))</f>
        <v/>
      </c>
      <c r="J61" s="12" t="str">
        <f aca="false">IF(B61="","",IFERROR(INDEX('De-para'!$F$5:$F$304,MATCH(B61,'De-para'!$A$5:$A$304,0))&amp;"",""))</f>
        <v/>
      </c>
      <c r="K61" s="13" t="str">
        <f aca="false">IF(OR(J61="",D61=""),"",IF(J61="Receita",D61,-D61))</f>
        <v/>
      </c>
      <c r="L61" s="12" t="str">
        <f aca="false">IF(C61="","",IFERROR(INDEX('Centros de custo'!$C$5:$C$64,MATCH(C61,'Centros de custo'!$A$5:$A$64,0)),""))</f>
        <v/>
      </c>
      <c r="M61" s="12" t="str">
        <f aca="false">IF(C61="","",IFERROR(INDEX('Centros de custo'!$E$5:$E$64,MATCH(C61,'Centros de custo'!$A$5:$A$64,0)),""))</f>
        <v/>
      </c>
      <c r="N61" s="12" t="str">
        <f aca="false">IF(B61="","",IF(C61="","Sem CC",IF(ISNA(MATCH(C61,'Centros de custo'!$A$5:$A$64,0)),"Inexistente",IF(INDEX('Centros de custo'!$F$5:$F$64,MATCH(C61,'Centros de custo'!$A$5:$A$64,0))="Não","Inativo","OK"))))</f>
        <v/>
      </c>
      <c r="O61" s="12" t="str">
        <f aca="false">IF(B61="","",IF(G61="Sem de-para","Sem de-para",IF(IFERROR(INDEX('De-para'!$G$5:$G$304,MATCH(B61,'De-para'!$A$5:$A$304,0)),"")&lt;&gt;"OK","De-para inválido",IF(N61="Sem CC","Sem centro de custo",IF(N61&lt;&gt;"OK","Centro de custo "&amp;LOWER(N61),"OK")))))</f>
        <v/>
      </c>
    </row>
    <row r="62" customFormat="false" ht="15" hidden="false" customHeight="false" outlineLevel="0" collapsed="false">
      <c r="A62" s="18"/>
      <c r="B62" s="8"/>
      <c r="C62" s="8"/>
      <c r="D62" s="19"/>
      <c r="E62" s="11"/>
      <c r="F62" s="12" t="str">
        <f aca="false">IF(B62="","",IFERROR(INDEX('De-para'!$B$5:$B$304,MATCH(B62,'De-para'!$A$5:$A$304,0)),"Sem de-para"))</f>
        <v/>
      </c>
      <c r="G62" s="12" t="str">
        <f aca="false">IF(B62="","",IFERROR(INDEX('De-para'!$C$5:$C$304,MATCH(B62,'De-para'!$A$5:$A$304,0))&amp;"","Sem de-para"))</f>
        <v/>
      </c>
      <c r="H62" s="12" t="str">
        <f aca="false">IF(B62="","",IFERROR(INDEX('De-para'!$D$5:$D$304,MATCH(B62,'De-para'!$A$5:$A$304,0))&amp;"",""))</f>
        <v/>
      </c>
      <c r="I62" s="12" t="str">
        <f aca="false">IF(B62="","",IFERROR(INDEX('De-para'!$E$5:$E$304,MATCH(B62,'De-para'!$A$5:$A$304,0))&amp;"",""))</f>
        <v/>
      </c>
      <c r="J62" s="12" t="str">
        <f aca="false">IF(B62="","",IFERROR(INDEX('De-para'!$F$5:$F$304,MATCH(B62,'De-para'!$A$5:$A$304,0))&amp;"",""))</f>
        <v/>
      </c>
      <c r="K62" s="13" t="str">
        <f aca="false">IF(OR(J62="",D62=""),"",IF(J62="Receita",D62,-D62))</f>
        <v/>
      </c>
      <c r="L62" s="12" t="str">
        <f aca="false">IF(C62="","",IFERROR(INDEX('Centros de custo'!$C$5:$C$64,MATCH(C62,'Centros de custo'!$A$5:$A$64,0)),""))</f>
        <v/>
      </c>
      <c r="M62" s="12" t="str">
        <f aca="false">IF(C62="","",IFERROR(INDEX('Centros de custo'!$E$5:$E$64,MATCH(C62,'Centros de custo'!$A$5:$A$64,0)),""))</f>
        <v/>
      </c>
      <c r="N62" s="12" t="str">
        <f aca="false">IF(B62="","",IF(C62="","Sem CC",IF(ISNA(MATCH(C62,'Centros de custo'!$A$5:$A$64,0)),"Inexistente",IF(INDEX('Centros de custo'!$F$5:$F$64,MATCH(C62,'Centros de custo'!$A$5:$A$64,0))="Não","Inativo","OK"))))</f>
        <v/>
      </c>
      <c r="O62" s="12" t="str">
        <f aca="false">IF(B62="","",IF(G62="Sem de-para","Sem de-para",IF(IFERROR(INDEX('De-para'!$G$5:$G$304,MATCH(B62,'De-para'!$A$5:$A$304,0)),"")&lt;&gt;"OK","De-para inválido",IF(N62="Sem CC","Sem centro de custo",IF(N62&lt;&gt;"OK","Centro de custo "&amp;LOWER(N62),"OK")))))</f>
        <v/>
      </c>
    </row>
    <row r="63" customFormat="false" ht="15" hidden="false" customHeight="false" outlineLevel="0" collapsed="false">
      <c r="A63" s="18"/>
      <c r="B63" s="8"/>
      <c r="C63" s="8"/>
      <c r="D63" s="19"/>
      <c r="E63" s="11"/>
      <c r="F63" s="12" t="str">
        <f aca="false">IF(B63="","",IFERROR(INDEX('De-para'!$B$5:$B$304,MATCH(B63,'De-para'!$A$5:$A$304,0)),"Sem de-para"))</f>
        <v/>
      </c>
      <c r="G63" s="12" t="str">
        <f aca="false">IF(B63="","",IFERROR(INDEX('De-para'!$C$5:$C$304,MATCH(B63,'De-para'!$A$5:$A$304,0))&amp;"","Sem de-para"))</f>
        <v/>
      </c>
      <c r="H63" s="12" t="str">
        <f aca="false">IF(B63="","",IFERROR(INDEX('De-para'!$D$5:$D$304,MATCH(B63,'De-para'!$A$5:$A$304,0))&amp;"",""))</f>
        <v/>
      </c>
      <c r="I63" s="12" t="str">
        <f aca="false">IF(B63="","",IFERROR(INDEX('De-para'!$E$5:$E$304,MATCH(B63,'De-para'!$A$5:$A$304,0))&amp;"",""))</f>
        <v/>
      </c>
      <c r="J63" s="12" t="str">
        <f aca="false">IF(B63="","",IFERROR(INDEX('De-para'!$F$5:$F$304,MATCH(B63,'De-para'!$A$5:$A$304,0))&amp;"",""))</f>
        <v/>
      </c>
      <c r="K63" s="13" t="str">
        <f aca="false">IF(OR(J63="",D63=""),"",IF(J63="Receita",D63,-D63))</f>
        <v/>
      </c>
      <c r="L63" s="12" t="str">
        <f aca="false">IF(C63="","",IFERROR(INDEX('Centros de custo'!$C$5:$C$64,MATCH(C63,'Centros de custo'!$A$5:$A$64,0)),""))</f>
        <v/>
      </c>
      <c r="M63" s="12" t="str">
        <f aca="false">IF(C63="","",IFERROR(INDEX('Centros de custo'!$E$5:$E$64,MATCH(C63,'Centros de custo'!$A$5:$A$64,0)),""))</f>
        <v/>
      </c>
      <c r="N63" s="12" t="str">
        <f aca="false">IF(B63="","",IF(C63="","Sem CC",IF(ISNA(MATCH(C63,'Centros de custo'!$A$5:$A$64,0)),"Inexistente",IF(INDEX('Centros de custo'!$F$5:$F$64,MATCH(C63,'Centros de custo'!$A$5:$A$64,0))="Não","Inativo","OK"))))</f>
        <v/>
      </c>
      <c r="O63" s="12" t="str">
        <f aca="false">IF(B63="","",IF(G63="Sem de-para","Sem de-para",IF(IFERROR(INDEX('De-para'!$G$5:$G$304,MATCH(B63,'De-para'!$A$5:$A$304,0)),"")&lt;&gt;"OK","De-para inválido",IF(N63="Sem CC","Sem centro de custo",IF(N63&lt;&gt;"OK","Centro de custo "&amp;LOWER(N63),"OK")))))</f>
        <v/>
      </c>
    </row>
    <row r="64" customFormat="false" ht="15" hidden="false" customHeight="false" outlineLevel="0" collapsed="false">
      <c r="A64" s="18"/>
      <c r="B64" s="8"/>
      <c r="C64" s="8"/>
      <c r="D64" s="19"/>
      <c r="E64" s="11"/>
      <c r="F64" s="12" t="str">
        <f aca="false">IF(B64="","",IFERROR(INDEX('De-para'!$B$5:$B$304,MATCH(B64,'De-para'!$A$5:$A$304,0)),"Sem de-para"))</f>
        <v/>
      </c>
      <c r="G64" s="12" t="str">
        <f aca="false">IF(B64="","",IFERROR(INDEX('De-para'!$C$5:$C$304,MATCH(B64,'De-para'!$A$5:$A$304,0))&amp;"","Sem de-para"))</f>
        <v/>
      </c>
      <c r="H64" s="12" t="str">
        <f aca="false">IF(B64="","",IFERROR(INDEX('De-para'!$D$5:$D$304,MATCH(B64,'De-para'!$A$5:$A$304,0))&amp;"",""))</f>
        <v/>
      </c>
      <c r="I64" s="12" t="str">
        <f aca="false">IF(B64="","",IFERROR(INDEX('De-para'!$E$5:$E$304,MATCH(B64,'De-para'!$A$5:$A$304,0))&amp;"",""))</f>
        <v/>
      </c>
      <c r="J64" s="12" t="str">
        <f aca="false">IF(B64="","",IFERROR(INDEX('De-para'!$F$5:$F$304,MATCH(B64,'De-para'!$A$5:$A$304,0))&amp;"",""))</f>
        <v/>
      </c>
      <c r="K64" s="13" t="str">
        <f aca="false">IF(OR(J64="",D64=""),"",IF(J64="Receita",D64,-D64))</f>
        <v/>
      </c>
      <c r="L64" s="12" t="str">
        <f aca="false">IF(C64="","",IFERROR(INDEX('Centros de custo'!$C$5:$C$64,MATCH(C64,'Centros de custo'!$A$5:$A$64,0)),""))</f>
        <v/>
      </c>
      <c r="M64" s="12" t="str">
        <f aca="false">IF(C64="","",IFERROR(INDEX('Centros de custo'!$E$5:$E$64,MATCH(C64,'Centros de custo'!$A$5:$A$64,0)),""))</f>
        <v/>
      </c>
      <c r="N64" s="12" t="str">
        <f aca="false">IF(B64="","",IF(C64="","Sem CC",IF(ISNA(MATCH(C64,'Centros de custo'!$A$5:$A$64,0)),"Inexistente",IF(INDEX('Centros de custo'!$F$5:$F$64,MATCH(C64,'Centros de custo'!$A$5:$A$64,0))="Não","Inativo","OK"))))</f>
        <v/>
      </c>
      <c r="O64" s="12" t="str">
        <f aca="false">IF(B64="","",IF(G64="Sem de-para","Sem de-para",IF(IFERROR(INDEX('De-para'!$G$5:$G$304,MATCH(B64,'De-para'!$A$5:$A$304,0)),"")&lt;&gt;"OK","De-para inválido",IF(N64="Sem CC","Sem centro de custo",IF(N64&lt;&gt;"OK","Centro de custo "&amp;LOWER(N64),"OK")))))</f>
        <v/>
      </c>
    </row>
    <row r="65" customFormat="false" ht="15" hidden="false" customHeight="false" outlineLevel="0" collapsed="false">
      <c r="A65" s="18"/>
      <c r="B65" s="8"/>
      <c r="C65" s="8"/>
      <c r="D65" s="19"/>
      <c r="E65" s="11"/>
      <c r="F65" s="12" t="str">
        <f aca="false">IF(B65="","",IFERROR(INDEX('De-para'!$B$5:$B$304,MATCH(B65,'De-para'!$A$5:$A$304,0)),"Sem de-para"))</f>
        <v/>
      </c>
      <c r="G65" s="12" t="str">
        <f aca="false">IF(B65="","",IFERROR(INDEX('De-para'!$C$5:$C$304,MATCH(B65,'De-para'!$A$5:$A$304,0))&amp;"","Sem de-para"))</f>
        <v/>
      </c>
      <c r="H65" s="12" t="str">
        <f aca="false">IF(B65="","",IFERROR(INDEX('De-para'!$D$5:$D$304,MATCH(B65,'De-para'!$A$5:$A$304,0))&amp;"",""))</f>
        <v/>
      </c>
      <c r="I65" s="12" t="str">
        <f aca="false">IF(B65="","",IFERROR(INDEX('De-para'!$E$5:$E$304,MATCH(B65,'De-para'!$A$5:$A$304,0))&amp;"",""))</f>
        <v/>
      </c>
      <c r="J65" s="12" t="str">
        <f aca="false">IF(B65="","",IFERROR(INDEX('De-para'!$F$5:$F$304,MATCH(B65,'De-para'!$A$5:$A$304,0))&amp;"",""))</f>
        <v/>
      </c>
      <c r="K65" s="13" t="str">
        <f aca="false">IF(OR(J65="",D65=""),"",IF(J65="Receita",D65,-D65))</f>
        <v/>
      </c>
      <c r="L65" s="12" t="str">
        <f aca="false">IF(C65="","",IFERROR(INDEX('Centros de custo'!$C$5:$C$64,MATCH(C65,'Centros de custo'!$A$5:$A$64,0)),""))</f>
        <v/>
      </c>
      <c r="M65" s="12" t="str">
        <f aca="false">IF(C65="","",IFERROR(INDEX('Centros de custo'!$E$5:$E$64,MATCH(C65,'Centros de custo'!$A$5:$A$64,0)),""))</f>
        <v/>
      </c>
      <c r="N65" s="12" t="str">
        <f aca="false">IF(B65="","",IF(C65="","Sem CC",IF(ISNA(MATCH(C65,'Centros de custo'!$A$5:$A$64,0)),"Inexistente",IF(INDEX('Centros de custo'!$F$5:$F$64,MATCH(C65,'Centros de custo'!$A$5:$A$64,0))="Não","Inativo","OK"))))</f>
        <v/>
      </c>
      <c r="O65" s="12" t="str">
        <f aca="false">IF(B65="","",IF(G65="Sem de-para","Sem de-para",IF(IFERROR(INDEX('De-para'!$G$5:$G$304,MATCH(B65,'De-para'!$A$5:$A$304,0)),"")&lt;&gt;"OK","De-para inválido",IF(N65="Sem CC","Sem centro de custo",IF(N65&lt;&gt;"OK","Centro de custo "&amp;LOWER(N65),"OK")))))</f>
        <v/>
      </c>
    </row>
    <row r="66" customFormat="false" ht="15" hidden="false" customHeight="false" outlineLevel="0" collapsed="false">
      <c r="A66" s="18"/>
      <c r="B66" s="8"/>
      <c r="C66" s="8"/>
      <c r="D66" s="19"/>
      <c r="E66" s="11"/>
      <c r="F66" s="12" t="str">
        <f aca="false">IF(B66="","",IFERROR(INDEX('De-para'!$B$5:$B$304,MATCH(B66,'De-para'!$A$5:$A$304,0)),"Sem de-para"))</f>
        <v/>
      </c>
      <c r="G66" s="12" t="str">
        <f aca="false">IF(B66="","",IFERROR(INDEX('De-para'!$C$5:$C$304,MATCH(B66,'De-para'!$A$5:$A$304,0))&amp;"","Sem de-para"))</f>
        <v/>
      </c>
      <c r="H66" s="12" t="str">
        <f aca="false">IF(B66="","",IFERROR(INDEX('De-para'!$D$5:$D$304,MATCH(B66,'De-para'!$A$5:$A$304,0))&amp;"",""))</f>
        <v/>
      </c>
      <c r="I66" s="12" t="str">
        <f aca="false">IF(B66="","",IFERROR(INDEX('De-para'!$E$5:$E$304,MATCH(B66,'De-para'!$A$5:$A$304,0))&amp;"",""))</f>
        <v/>
      </c>
      <c r="J66" s="12" t="str">
        <f aca="false">IF(B66="","",IFERROR(INDEX('De-para'!$F$5:$F$304,MATCH(B66,'De-para'!$A$5:$A$304,0))&amp;"",""))</f>
        <v/>
      </c>
      <c r="K66" s="13" t="str">
        <f aca="false">IF(OR(J66="",D66=""),"",IF(J66="Receita",D66,-D66))</f>
        <v/>
      </c>
      <c r="L66" s="12" t="str">
        <f aca="false">IF(C66="","",IFERROR(INDEX('Centros de custo'!$C$5:$C$64,MATCH(C66,'Centros de custo'!$A$5:$A$64,0)),""))</f>
        <v/>
      </c>
      <c r="M66" s="12" t="str">
        <f aca="false">IF(C66="","",IFERROR(INDEX('Centros de custo'!$E$5:$E$64,MATCH(C66,'Centros de custo'!$A$5:$A$64,0)),""))</f>
        <v/>
      </c>
      <c r="N66" s="12" t="str">
        <f aca="false">IF(B66="","",IF(C66="","Sem CC",IF(ISNA(MATCH(C66,'Centros de custo'!$A$5:$A$64,0)),"Inexistente",IF(INDEX('Centros de custo'!$F$5:$F$64,MATCH(C66,'Centros de custo'!$A$5:$A$64,0))="Não","Inativo","OK"))))</f>
        <v/>
      </c>
      <c r="O66" s="12" t="str">
        <f aca="false">IF(B66="","",IF(G66="Sem de-para","Sem de-para",IF(IFERROR(INDEX('De-para'!$G$5:$G$304,MATCH(B66,'De-para'!$A$5:$A$304,0)),"")&lt;&gt;"OK","De-para inválido",IF(N66="Sem CC","Sem centro de custo",IF(N66&lt;&gt;"OK","Centro de custo "&amp;LOWER(N66),"OK")))))</f>
        <v/>
      </c>
    </row>
    <row r="67" customFormat="false" ht="15" hidden="false" customHeight="false" outlineLevel="0" collapsed="false">
      <c r="A67" s="18"/>
      <c r="B67" s="8"/>
      <c r="C67" s="8"/>
      <c r="D67" s="19"/>
      <c r="E67" s="11"/>
      <c r="F67" s="12" t="str">
        <f aca="false">IF(B67="","",IFERROR(INDEX('De-para'!$B$5:$B$304,MATCH(B67,'De-para'!$A$5:$A$304,0)),"Sem de-para"))</f>
        <v/>
      </c>
      <c r="G67" s="12" t="str">
        <f aca="false">IF(B67="","",IFERROR(INDEX('De-para'!$C$5:$C$304,MATCH(B67,'De-para'!$A$5:$A$304,0))&amp;"","Sem de-para"))</f>
        <v/>
      </c>
      <c r="H67" s="12" t="str">
        <f aca="false">IF(B67="","",IFERROR(INDEX('De-para'!$D$5:$D$304,MATCH(B67,'De-para'!$A$5:$A$304,0))&amp;"",""))</f>
        <v/>
      </c>
      <c r="I67" s="12" t="str">
        <f aca="false">IF(B67="","",IFERROR(INDEX('De-para'!$E$5:$E$304,MATCH(B67,'De-para'!$A$5:$A$304,0))&amp;"",""))</f>
        <v/>
      </c>
      <c r="J67" s="12" t="str">
        <f aca="false">IF(B67="","",IFERROR(INDEX('De-para'!$F$5:$F$304,MATCH(B67,'De-para'!$A$5:$A$304,0))&amp;"",""))</f>
        <v/>
      </c>
      <c r="K67" s="13" t="str">
        <f aca="false">IF(OR(J67="",D67=""),"",IF(J67="Receita",D67,-D67))</f>
        <v/>
      </c>
      <c r="L67" s="12" t="str">
        <f aca="false">IF(C67="","",IFERROR(INDEX('Centros de custo'!$C$5:$C$64,MATCH(C67,'Centros de custo'!$A$5:$A$64,0)),""))</f>
        <v/>
      </c>
      <c r="M67" s="12" t="str">
        <f aca="false">IF(C67="","",IFERROR(INDEX('Centros de custo'!$E$5:$E$64,MATCH(C67,'Centros de custo'!$A$5:$A$64,0)),""))</f>
        <v/>
      </c>
      <c r="N67" s="12" t="str">
        <f aca="false">IF(B67="","",IF(C67="","Sem CC",IF(ISNA(MATCH(C67,'Centros de custo'!$A$5:$A$64,0)),"Inexistente",IF(INDEX('Centros de custo'!$F$5:$F$64,MATCH(C67,'Centros de custo'!$A$5:$A$64,0))="Não","Inativo","OK"))))</f>
        <v/>
      </c>
      <c r="O67" s="12" t="str">
        <f aca="false">IF(B67="","",IF(G67="Sem de-para","Sem de-para",IF(IFERROR(INDEX('De-para'!$G$5:$G$304,MATCH(B67,'De-para'!$A$5:$A$304,0)),"")&lt;&gt;"OK","De-para inválido",IF(N67="Sem CC","Sem centro de custo",IF(N67&lt;&gt;"OK","Centro de custo "&amp;LOWER(N67),"OK")))))</f>
        <v/>
      </c>
    </row>
    <row r="68" customFormat="false" ht="15" hidden="false" customHeight="false" outlineLevel="0" collapsed="false">
      <c r="A68" s="18"/>
      <c r="B68" s="8"/>
      <c r="C68" s="8"/>
      <c r="D68" s="19"/>
      <c r="E68" s="11"/>
      <c r="F68" s="12" t="str">
        <f aca="false">IF(B68="","",IFERROR(INDEX('De-para'!$B$5:$B$304,MATCH(B68,'De-para'!$A$5:$A$304,0)),"Sem de-para"))</f>
        <v/>
      </c>
      <c r="G68" s="12" t="str">
        <f aca="false">IF(B68="","",IFERROR(INDEX('De-para'!$C$5:$C$304,MATCH(B68,'De-para'!$A$5:$A$304,0))&amp;"","Sem de-para"))</f>
        <v/>
      </c>
      <c r="H68" s="12" t="str">
        <f aca="false">IF(B68="","",IFERROR(INDEX('De-para'!$D$5:$D$304,MATCH(B68,'De-para'!$A$5:$A$304,0))&amp;"",""))</f>
        <v/>
      </c>
      <c r="I68" s="12" t="str">
        <f aca="false">IF(B68="","",IFERROR(INDEX('De-para'!$E$5:$E$304,MATCH(B68,'De-para'!$A$5:$A$304,0))&amp;"",""))</f>
        <v/>
      </c>
      <c r="J68" s="12" t="str">
        <f aca="false">IF(B68="","",IFERROR(INDEX('De-para'!$F$5:$F$304,MATCH(B68,'De-para'!$A$5:$A$304,0))&amp;"",""))</f>
        <v/>
      </c>
      <c r="K68" s="13" t="str">
        <f aca="false">IF(OR(J68="",D68=""),"",IF(J68="Receita",D68,-D68))</f>
        <v/>
      </c>
      <c r="L68" s="12" t="str">
        <f aca="false">IF(C68="","",IFERROR(INDEX('Centros de custo'!$C$5:$C$64,MATCH(C68,'Centros de custo'!$A$5:$A$64,0)),""))</f>
        <v/>
      </c>
      <c r="M68" s="12" t="str">
        <f aca="false">IF(C68="","",IFERROR(INDEX('Centros de custo'!$E$5:$E$64,MATCH(C68,'Centros de custo'!$A$5:$A$64,0)),""))</f>
        <v/>
      </c>
      <c r="N68" s="12" t="str">
        <f aca="false">IF(B68="","",IF(C68="","Sem CC",IF(ISNA(MATCH(C68,'Centros de custo'!$A$5:$A$64,0)),"Inexistente",IF(INDEX('Centros de custo'!$F$5:$F$64,MATCH(C68,'Centros de custo'!$A$5:$A$64,0))="Não","Inativo","OK"))))</f>
        <v/>
      </c>
      <c r="O68" s="12" t="str">
        <f aca="false">IF(B68="","",IF(G68="Sem de-para","Sem de-para",IF(IFERROR(INDEX('De-para'!$G$5:$G$304,MATCH(B68,'De-para'!$A$5:$A$304,0)),"")&lt;&gt;"OK","De-para inválido",IF(N68="Sem CC","Sem centro de custo",IF(N68&lt;&gt;"OK","Centro de custo "&amp;LOWER(N68),"OK")))))</f>
        <v/>
      </c>
    </row>
    <row r="69" customFormat="false" ht="15" hidden="false" customHeight="false" outlineLevel="0" collapsed="false">
      <c r="A69" s="18"/>
      <c r="B69" s="8"/>
      <c r="C69" s="8"/>
      <c r="D69" s="19"/>
      <c r="E69" s="11"/>
      <c r="F69" s="12" t="str">
        <f aca="false">IF(B69="","",IFERROR(INDEX('De-para'!$B$5:$B$304,MATCH(B69,'De-para'!$A$5:$A$304,0)),"Sem de-para"))</f>
        <v/>
      </c>
      <c r="G69" s="12" t="str">
        <f aca="false">IF(B69="","",IFERROR(INDEX('De-para'!$C$5:$C$304,MATCH(B69,'De-para'!$A$5:$A$304,0))&amp;"","Sem de-para"))</f>
        <v/>
      </c>
      <c r="H69" s="12" t="str">
        <f aca="false">IF(B69="","",IFERROR(INDEX('De-para'!$D$5:$D$304,MATCH(B69,'De-para'!$A$5:$A$304,0))&amp;"",""))</f>
        <v/>
      </c>
      <c r="I69" s="12" t="str">
        <f aca="false">IF(B69="","",IFERROR(INDEX('De-para'!$E$5:$E$304,MATCH(B69,'De-para'!$A$5:$A$304,0))&amp;"",""))</f>
        <v/>
      </c>
      <c r="J69" s="12" t="str">
        <f aca="false">IF(B69="","",IFERROR(INDEX('De-para'!$F$5:$F$304,MATCH(B69,'De-para'!$A$5:$A$304,0))&amp;"",""))</f>
        <v/>
      </c>
      <c r="K69" s="13" t="str">
        <f aca="false">IF(OR(J69="",D69=""),"",IF(J69="Receita",D69,-D69))</f>
        <v/>
      </c>
      <c r="L69" s="12" t="str">
        <f aca="false">IF(C69="","",IFERROR(INDEX('Centros de custo'!$C$5:$C$64,MATCH(C69,'Centros de custo'!$A$5:$A$64,0)),""))</f>
        <v/>
      </c>
      <c r="M69" s="12" t="str">
        <f aca="false">IF(C69="","",IFERROR(INDEX('Centros de custo'!$E$5:$E$64,MATCH(C69,'Centros de custo'!$A$5:$A$64,0)),""))</f>
        <v/>
      </c>
      <c r="N69" s="12" t="str">
        <f aca="false">IF(B69="","",IF(C69="","Sem CC",IF(ISNA(MATCH(C69,'Centros de custo'!$A$5:$A$64,0)),"Inexistente",IF(INDEX('Centros de custo'!$F$5:$F$64,MATCH(C69,'Centros de custo'!$A$5:$A$64,0))="Não","Inativo","OK"))))</f>
        <v/>
      </c>
      <c r="O69" s="12" t="str">
        <f aca="false">IF(B69="","",IF(G69="Sem de-para","Sem de-para",IF(IFERROR(INDEX('De-para'!$G$5:$G$304,MATCH(B69,'De-para'!$A$5:$A$304,0)),"")&lt;&gt;"OK","De-para inválido",IF(N69="Sem CC","Sem centro de custo",IF(N69&lt;&gt;"OK","Centro de custo "&amp;LOWER(N69),"OK")))))</f>
        <v/>
      </c>
    </row>
    <row r="70" customFormat="false" ht="15" hidden="false" customHeight="false" outlineLevel="0" collapsed="false">
      <c r="A70" s="18"/>
      <c r="B70" s="8"/>
      <c r="C70" s="8"/>
      <c r="D70" s="19"/>
      <c r="E70" s="11"/>
      <c r="F70" s="12" t="str">
        <f aca="false">IF(B70="","",IFERROR(INDEX('De-para'!$B$5:$B$304,MATCH(B70,'De-para'!$A$5:$A$304,0)),"Sem de-para"))</f>
        <v/>
      </c>
      <c r="G70" s="12" t="str">
        <f aca="false">IF(B70="","",IFERROR(INDEX('De-para'!$C$5:$C$304,MATCH(B70,'De-para'!$A$5:$A$304,0))&amp;"","Sem de-para"))</f>
        <v/>
      </c>
      <c r="H70" s="12" t="str">
        <f aca="false">IF(B70="","",IFERROR(INDEX('De-para'!$D$5:$D$304,MATCH(B70,'De-para'!$A$5:$A$304,0))&amp;"",""))</f>
        <v/>
      </c>
      <c r="I70" s="12" t="str">
        <f aca="false">IF(B70="","",IFERROR(INDEX('De-para'!$E$5:$E$304,MATCH(B70,'De-para'!$A$5:$A$304,0))&amp;"",""))</f>
        <v/>
      </c>
      <c r="J70" s="12" t="str">
        <f aca="false">IF(B70="","",IFERROR(INDEX('De-para'!$F$5:$F$304,MATCH(B70,'De-para'!$A$5:$A$304,0))&amp;"",""))</f>
        <v/>
      </c>
      <c r="K70" s="13" t="str">
        <f aca="false">IF(OR(J70="",D70=""),"",IF(J70="Receita",D70,-D70))</f>
        <v/>
      </c>
      <c r="L70" s="12" t="str">
        <f aca="false">IF(C70="","",IFERROR(INDEX('Centros de custo'!$C$5:$C$64,MATCH(C70,'Centros de custo'!$A$5:$A$64,0)),""))</f>
        <v/>
      </c>
      <c r="M70" s="12" t="str">
        <f aca="false">IF(C70="","",IFERROR(INDEX('Centros de custo'!$E$5:$E$64,MATCH(C70,'Centros de custo'!$A$5:$A$64,0)),""))</f>
        <v/>
      </c>
      <c r="N70" s="12" t="str">
        <f aca="false">IF(B70="","",IF(C70="","Sem CC",IF(ISNA(MATCH(C70,'Centros de custo'!$A$5:$A$64,0)),"Inexistente",IF(INDEX('Centros de custo'!$F$5:$F$64,MATCH(C70,'Centros de custo'!$A$5:$A$64,0))="Não","Inativo","OK"))))</f>
        <v/>
      </c>
      <c r="O70" s="12" t="str">
        <f aca="false">IF(B70="","",IF(G70="Sem de-para","Sem de-para",IF(IFERROR(INDEX('De-para'!$G$5:$G$304,MATCH(B70,'De-para'!$A$5:$A$304,0)),"")&lt;&gt;"OK","De-para inválido",IF(N70="Sem CC","Sem centro de custo",IF(N70&lt;&gt;"OK","Centro de custo "&amp;LOWER(N70),"OK")))))</f>
        <v/>
      </c>
    </row>
    <row r="71" customFormat="false" ht="15" hidden="false" customHeight="false" outlineLevel="0" collapsed="false">
      <c r="A71" s="18"/>
      <c r="B71" s="8"/>
      <c r="C71" s="8"/>
      <c r="D71" s="19"/>
      <c r="E71" s="11"/>
      <c r="F71" s="12" t="str">
        <f aca="false">IF(B71="","",IFERROR(INDEX('De-para'!$B$5:$B$304,MATCH(B71,'De-para'!$A$5:$A$304,0)),"Sem de-para"))</f>
        <v/>
      </c>
      <c r="G71" s="12" t="str">
        <f aca="false">IF(B71="","",IFERROR(INDEX('De-para'!$C$5:$C$304,MATCH(B71,'De-para'!$A$5:$A$304,0))&amp;"","Sem de-para"))</f>
        <v/>
      </c>
      <c r="H71" s="12" t="str">
        <f aca="false">IF(B71="","",IFERROR(INDEX('De-para'!$D$5:$D$304,MATCH(B71,'De-para'!$A$5:$A$304,0))&amp;"",""))</f>
        <v/>
      </c>
      <c r="I71" s="12" t="str">
        <f aca="false">IF(B71="","",IFERROR(INDEX('De-para'!$E$5:$E$304,MATCH(B71,'De-para'!$A$5:$A$304,0))&amp;"",""))</f>
        <v/>
      </c>
      <c r="J71" s="12" t="str">
        <f aca="false">IF(B71="","",IFERROR(INDEX('De-para'!$F$5:$F$304,MATCH(B71,'De-para'!$A$5:$A$304,0))&amp;"",""))</f>
        <v/>
      </c>
      <c r="K71" s="13" t="str">
        <f aca="false">IF(OR(J71="",D71=""),"",IF(J71="Receita",D71,-D71))</f>
        <v/>
      </c>
      <c r="L71" s="12" t="str">
        <f aca="false">IF(C71="","",IFERROR(INDEX('Centros de custo'!$C$5:$C$64,MATCH(C71,'Centros de custo'!$A$5:$A$64,0)),""))</f>
        <v/>
      </c>
      <c r="M71" s="12" t="str">
        <f aca="false">IF(C71="","",IFERROR(INDEX('Centros de custo'!$E$5:$E$64,MATCH(C71,'Centros de custo'!$A$5:$A$64,0)),""))</f>
        <v/>
      </c>
      <c r="N71" s="12" t="str">
        <f aca="false">IF(B71="","",IF(C71="","Sem CC",IF(ISNA(MATCH(C71,'Centros de custo'!$A$5:$A$64,0)),"Inexistente",IF(INDEX('Centros de custo'!$F$5:$F$64,MATCH(C71,'Centros de custo'!$A$5:$A$64,0))="Não","Inativo","OK"))))</f>
        <v/>
      </c>
      <c r="O71" s="12" t="str">
        <f aca="false">IF(B71="","",IF(G71="Sem de-para","Sem de-para",IF(IFERROR(INDEX('De-para'!$G$5:$G$304,MATCH(B71,'De-para'!$A$5:$A$304,0)),"")&lt;&gt;"OK","De-para inválido",IF(N71="Sem CC","Sem centro de custo",IF(N71&lt;&gt;"OK","Centro de custo "&amp;LOWER(N71),"OK")))))</f>
        <v/>
      </c>
    </row>
    <row r="72" customFormat="false" ht="15" hidden="false" customHeight="false" outlineLevel="0" collapsed="false">
      <c r="A72" s="18"/>
      <c r="B72" s="8"/>
      <c r="C72" s="8"/>
      <c r="D72" s="19"/>
      <c r="E72" s="11"/>
      <c r="F72" s="12" t="str">
        <f aca="false">IF(B72="","",IFERROR(INDEX('De-para'!$B$5:$B$304,MATCH(B72,'De-para'!$A$5:$A$304,0)),"Sem de-para"))</f>
        <v/>
      </c>
      <c r="G72" s="12" t="str">
        <f aca="false">IF(B72="","",IFERROR(INDEX('De-para'!$C$5:$C$304,MATCH(B72,'De-para'!$A$5:$A$304,0))&amp;"","Sem de-para"))</f>
        <v/>
      </c>
      <c r="H72" s="12" t="str">
        <f aca="false">IF(B72="","",IFERROR(INDEX('De-para'!$D$5:$D$304,MATCH(B72,'De-para'!$A$5:$A$304,0))&amp;"",""))</f>
        <v/>
      </c>
      <c r="I72" s="12" t="str">
        <f aca="false">IF(B72="","",IFERROR(INDEX('De-para'!$E$5:$E$304,MATCH(B72,'De-para'!$A$5:$A$304,0))&amp;"",""))</f>
        <v/>
      </c>
      <c r="J72" s="12" t="str">
        <f aca="false">IF(B72="","",IFERROR(INDEX('De-para'!$F$5:$F$304,MATCH(B72,'De-para'!$A$5:$A$304,0))&amp;"",""))</f>
        <v/>
      </c>
      <c r="K72" s="13" t="str">
        <f aca="false">IF(OR(J72="",D72=""),"",IF(J72="Receita",D72,-D72))</f>
        <v/>
      </c>
      <c r="L72" s="12" t="str">
        <f aca="false">IF(C72="","",IFERROR(INDEX('Centros de custo'!$C$5:$C$64,MATCH(C72,'Centros de custo'!$A$5:$A$64,0)),""))</f>
        <v/>
      </c>
      <c r="M72" s="12" t="str">
        <f aca="false">IF(C72="","",IFERROR(INDEX('Centros de custo'!$E$5:$E$64,MATCH(C72,'Centros de custo'!$A$5:$A$64,0)),""))</f>
        <v/>
      </c>
      <c r="N72" s="12" t="str">
        <f aca="false">IF(B72="","",IF(C72="","Sem CC",IF(ISNA(MATCH(C72,'Centros de custo'!$A$5:$A$64,0)),"Inexistente",IF(INDEX('Centros de custo'!$F$5:$F$64,MATCH(C72,'Centros de custo'!$A$5:$A$64,0))="Não","Inativo","OK"))))</f>
        <v/>
      </c>
      <c r="O72" s="12" t="str">
        <f aca="false">IF(B72="","",IF(G72="Sem de-para","Sem de-para",IF(IFERROR(INDEX('De-para'!$G$5:$G$304,MATCH(B72,'De-para'!$A$5:$A$304,0)),"")&lt;&gt;"OK","De-para inválido",IF(N72="Sem CC","Sem centro de custo",IF(N72&lt;&gt;"OK","Centro de custo "&amp;LOWER(N72),"OK")))))</f>
        <v/>
      </c>
    </row>
    <row r="73" customFormat="false" ht="15" hidden="false" customHeight="false" outlineLevel="0" collapsed="false">
      <c r="A73" s="18"/>
      <c r="B73" s="8"/>
      <c r="C73" s="8"/>
      <c r="D73" s="19"/>
      <c r="E73" s="11"/>
      <c r="F73" s="12" t="str">
        <f aca="false">IF(B73="","",IFERROR(INDEX('De-para'!$B$5:$B$304,MATCH(B73,'De-para'!$A$5:$A$304,0)),"Sem de-para"))</f>
        <v/>
      </c>
      <c r="G73" s="12" t="str">
        <f aca="false">IF(B73="","",IFERROR(INDEX('De-para'!$C$5:$C$304,MATCH(B73,'De-para'!$A$5:$A$304,0))&amp;"","Sem de-para"))</f>
        <v/>
      </c>
      <c r="H73" s="12" t="str">
        <f aca="false">IF(B73="","",IFERROR(INDEX('De-para'!$D$5:$D$304,MATCH(B73,'De-para'!$A$5:$A$304,0))&amp;"",""))</f>
        <v/>
      </c>
      <c r="I73" s="12" t="str">
        <f aca="false">IF(B73="","",IFERROR(INDEX('De-para'!$E$5:$E$304,MATCH(B73,'De-para'!$A$5:$A$304,0))&amp;"",""))</f>
        <v/>
      </c>
      <c r="J73" s="12" t="str">
        <f aca="false">IF(B73="","",IFERROR(INDEX('De-para'!$F$5:$F$304,MATCH(B73,'De-para'!$A$5:$A$304,0))&amp;"",""))</f>
        <v/>
      </c>
      <c r="K73" s="13" t="str">
        <f aca="false">IF(OR(J73="",D73=""),"",IF(J73="Receita",D73,-D73))</f>
        <v/>
      </c>
      <c r="L73" s="12" t="str">
        <f aca="false">IF(C73="","",IFERROR(INDEX('Centros de custo'!$C$5:$C$64,MATCH(C73,'Centros de custo'!$A$5:$A$64,0)),""))</f>
        <v/>
      </c>
      <c r="M73" s="12" t="str">
        <f aca="false">IF(C73="","",IFERROR(INDEX('Centros de custo'!$E$5:$E$64,MATCH(C73,'Centros de custo'!$A$5:$A$64,0)),""))</f>
        <v/>
      </c>
      <c r="N73" s="12" t="str">
        <f aca="false">IF(B73="","",IF(C73="","Sem CC",IF(ISNA(MATCH(C73,'Centros de custo'!$A$5:$A$64,0)),"Inexistente",IF(INDEX('Centros de custo'!$F$5:$F$64,MATCH(C73,'Centros de custo'!$A$5:$A$64,0))="Não","Inativo","OK"))))</f>
        <v/>
      </c>
      <c r="O73" s="12" t="str">
        <f aca="false">IF(B73="","",IF(G73="Sem de-para","Sem de-para",IF(IFERROR(INDEX('De-para'!$G$5:$G$304,MATCH(B73,'De-para'!$A$5:$A$304,0)),"")&lt;&gt;"OK","De-para inválido",IF(N73="Sem CC","Sem centro de custo",IF(N73&lt;&gt;"OK","Centro de custo "&amp;LOWER(N73),"OK")))))</f>
        <v/>
      </c>
    </row>
    <row r="74" customFormat="false" ht="15" hidden="false" customHeight="false" outlineLevel="0" collapsed="false">
      <c r="A74" s="18"/>
      <c r="B74" s="8"/>
      <c r="C74" s="8"/>
      <c r="D74" s="19"/>
      <c r="E74" s="11"/>
      <c r="F74" s="12" t="str">
        <f aca="false">IF(B74="","",IFERROR(INDEX('De-para'!$B$5:$B$304,MATCH(B74,'De-para'!$A$5:$A$304,0)),"Sem de-para"))</f>
        <v/>
      </c>
      <c r="G74" s="12" t="str">
        <f aca="false">IF(B74="","",IFERROR(INDEX('De-para'!$C$5:$C$304,MATCH(B74,'De-para'!$A$5:$A$304,0))&amp;"","Sem de-para"))</f>
        <v/>
      </c>
      <c r="H74" s="12" t="str">
        <f aca="false">IF(B74="","",IFERROR(INDEX('De-para'!$D$5:$D$304,MATCH(B74,'De-para'!$A$5:$A$304,0))&amp;"",""))</f>
        <v/>
      </c>
      <c r="I74" s="12" t="str">
        <f aca="false">IF(B74="","",IFERROR(INDEX('De-para'!$E$5:$E$304,MATCH(B74,'De-para'!$A$5:$A$304,0))&amp;"",""))</f>
        <v/>
      </c>
      <c r="J74" s="12" t="str">
        <f aca="false">IF(B74="","",IFERROR(INDEX('De-para'!$F$5:$F$304,MATCH(B74,'De-para'!$A$5:$A$304,0))&amp;"",""))</f>
        <v/>
      </c>
      <c r="K74" s="13" t="str">
        <f aca="false">IF(OR(J74="",D74=""),"",IF(J74="Receita",D74,-D74))</f>
        <v/>
      </c>
      <c r="L74" s="12" t="str">
        <f aca="false">IF(C74="","",IFERROR(INDEX('Centros de custo'!$C$5:$C$64,MATCH(C74,'Centros de custo'!$A$5:$A$64,0)),""))</f>
        <v/>
      </c>
      <c r="M74" s="12" t="str">
        <f aca="false">IF(C74="","",IFERROR(INDEX('Centros de custo'!$E$5:$E$64,MATCH(C74,'Centros de custo'!$A$5:$A$64,0)),""))</f>
        <v/>
      </c>
      <c r="N74" s="12" t="str">
        <f aca="false">IF(B74="","",IF(C74="","Sem CC",IF(ISNA(MATCH(C74,'Centros de custo'!$A$5:$A$64,0)),"Inexistente",IF(INDEX('Centros de custo'!$F$5:$F$64,MATCH(C74,'Centros de custo'!$A$5:$A$64,0))="Não","Inativo","OK"))))</f>
        <v/>
      </c>
      <c r="O74" s="12" t="str">
        <f aca="false">IF(B74="","",IF(G74="Sem de-para","Sem de-para",IF(IFERROR(INDEX('De-para'!$G$5:$G$304,MATCH(B74,'De-para'!$A$5:$A$304,0)),"")&lt;&gt;"OK","De-para inválido",IF(N74="Sem CC","Sem centro de custo",IF(N74&lt;&gt;"OK","Centro de custo "&amp;LOWER(N74),"OK")))))</f>
        <v/>
      </c>
    </row>
    <row r="75" customFormat="false" ht="15" hidden="false" customHeight="false" outlineLevel="0" collapsed="false">
      <c r="A75" s="18"/>
      <c r="B75" s="8"/>
      <c r="C75" s="8"/>
      <c r="D75" s="19"/>
      <c r="E75" s="11"/>
      <c r="F75" s="12" t="str">
        <f aca="false">IF(B75="","",IFERROR(INDEX('De-para'!$B$5:$B$304,MATCH(B75,'De-para'!$A$5:$A$304,0)),"Sem de-para"))</f>
        <v/>
      </c>
      <c r="G75" s="12" t="str">
        <f aca="false">IF(B75="","",IFERROR(INDEX('De-para'!$C$5:$C$304,MATCH(B75,'De-para'!$A$5:$A$304,0))&amp;"","Sem de-para"))</f>
        <v/>
      </c>
      <c r="H75" s="12" t="str">
        <f aca="false">IF(B75="","",IFERROR(INDEX('De-para'!$D$5:$D$304,MATCH(B75,'De-para'!$A$5:$A$304,0))&amp;"",""))</f>
        <v/>
      </c>
      <c r="I75" s="12" t="str">
        <f aca="false">IF(B75="","",IFERROR(INDEX('De-para'!$E$5:$E$304,MATCH(B75,'De-para'!$A$5:$A$304,0))&amp;"",""))</f>
        <v/>
      </c>
      <c r="J75" s="12" t="str">
        <f aca="false">IF(B75="","",IFERROR(INDEX('De-para'!$F$5:$F$304,MATCH(B75,'De-para'!$A$5:$A$304,0))&amp;"",""))</f>
        <v/>
      </c>
      <c r="K75" s="13" t="str">
        <f aca="false">IF(OR(J75="",D75=""),"",IF(J75="Receita",D75,-D75))</f>
        <v/>
      </c>
      <c r="L75" s="12" t="str">
        <f aca="false">IF(C75="","",IFERROR(INDEX('Centros de custo'!$C$5:$C$64,MATCH(C75,'Centros de custo'!$A$5:$A$64,0)),""))</f>
        <v/>
      </c>
      <c r="M75" s="12" t="str">
        <f aca="false">IF(C75="","",IFERROR(INDEX('Centros de custo'!$E$5:$E$64,MATCH(C75,'Centros de custo'!$A$5:$A$64,0)),""))</f>
        <v/>
      </c>
      <c r="N75" s="12" t="str">
        <f aca="false">IF(B75="","",IF(C75="","Sem CC",IF(ISNA(MATCH(C75,'Centros de custo'!$A$5:$A$64,0)),"Inexistente",IF(INDEX('Centros de custo'!$F$5:$F$64,MATCH(C75,'Centros de custo'!$A$5:$A$64,0))="Não","Inativo","OK"))))</f>
        <v/>
      </c>
      <c r="O75" s="12" t="str">
        <f aca="false">IF(B75="","",IF(G75="Sem de-para","Sem de-para",IF(IFERROR(INDEX('De-para'!$G$5:$G$304,MATCH(B75,'De-para'!$A$5:$A$304,0)),"")&lt;&gt;"OK","De-para inválido",IF(N75="Sem CC","Sem centro de custo",IF(N75&lt;&gt;"OK","Centro de custo "&amp;LOWER(N75),"OK")))))</f>
        <v/>
      </c>
    </row>
    <row r="76" customFormat="false" ht="15" hidden="false" customHeight="false" outlineLevel="0" collapsed="false">
      <c r="A76" s="18"/>
      <c r="B76" s="8"/>
      <c r="C76" s="8"/>
      <c r="D76" s="19"/>
      <c r="E76" s="11"/>
      <c r="F76" s="12" t="str">
        <f aca="false">IF(B76="","",IFERROR(INDEX('De-para'!$B$5:$B$304,MATCH(B76,'De-para'!$A$5:$A$304,0)),"Sem de-para"))</f>
        <v/>
      </c>
      <c r="G76" s="12" t="str">
        <f aca="false">IF(B76="","",IFERROR(INDEX('De-para'!$C$5:$C$304,MATCH(B76,'De-para'!$A$5:$A$304,0))&amp;"","Sem de-para"))</f>
        <v/>
      </c>
      <c r="H76" s="12" t="str">
        <f aca="false">IF(B76="","",IFERROR(INDEX('De-para'!$D$5:$D$304,MATCH(B76,'De-para'!$A$5:$A$304,0))&amp;"",""))</f>
        <v/>
      </c>
      <c r="I76" s="12" t="str">
        <f aca="false">IF(B76="","",IFERROR(INDEX('De-para'!$E$5:$E$304,MATCH(B76,'De-para'!$A$5:$A$304,0))&amp;"",""))</f>
        <v/>
      </c>
      <c r="J76" s="12" t="str">
        <f aca="false">IF(B76="","",IFERROR(INDEX('De-para'!$F$5:$F$304,MATCH(B76,'De-para'!$A$5:$A$304,0))&amp;"",""))</f>
        <v/>
      </c>
      <c r="K76" s="13" t="str">
        <f aca="false">IF(OR(J76="",D76=""),"",IF(J76="Receita",D76,-D76))</f>
        <v/>
      </c>
      <c r="L76" s="12" t="str">
        <f aca="false">IF(C76="","",IFERROR(INDEX('Centros de custo'!$C$5:$C$64,MATCH(C76,'Centros de custo'!$A$5:$A$64,0)),""))</f>
        <v/>
      </c>
      <c r="M76" s="12" t="str">
        <f aca="false">IF(C76="","",IFERROR(INDEX('Centros de custo'!$E$5:$E$64,MATCH(C76,'Centros de custo'!$A$5:$A$64,0)),""))</f>
        <v/>
      </c>
      <c r="N76" s="12" t="str">
        <f aca="false">IF(B76="","",IF(C76="","Sem CC",IF(ISNA(MATCH(C76,'Centros de custo'!$A$5:$A$64,0)),"Inexistente",IF(INDEX('Centros de custo'!$F$5:$F$64,MATCH(C76,'Centros de custo'!$A$5:$A$64,0))="Não","Inativo","OK"))))</f>
        <v/>
      </c>
      <c r="O76" s="12" t="str">
        <f aca="false">IF(B76="","",IF(G76="Sem de-para","Sem de-para",IF(IFERROR(INDEX('De-para'!$G$5:$G$304,MATCH(B76,'De-para'!$A$5:$A$304,0)),"")&lt;&gt;"OK","De-para inválido",IF(N76="Sem CC","Sem centro de custo",IF(N76&lt;&gt;"OK","Centro de custo "&amp;LOWER(N76),"OK")))))</f>
        <v/>
      </c>
    </row>
    <row r="77" customFormat="false" ht="15" hidden="false" customHeight="false" outlineLevel="0" collapsed="false">
      <c r="A77" s="18"/>
      <c r="B77" s="8"/>
      <c r="C77" s="8"/>
      <c r="D77" s="19"/>
      <c r="E77" s="11"/>
      <c r="F77" s="12" t="str">
        <f aca="false">IF(B77="","",IFERROR(INDEX('De-para'!$B$5:$B$304,MATCH(B77,'De-para'!$A$5:$A$304,0)),"Sem de-para"))</f>
        <v/>
      </c>
      <c r="G77" s="12" t="str">
        <f aca="false">IF(B77="","",IFERROR(INDEX('De-para'!$C$5:$C$304,MATCH(B77,'De-para'!$A$5:$A$304,0))&amp;"","Sem de-para"))</f>
        <v/>
      </c>
      <c r="H77" s="12" t="str">
        <f aca="false">IF(B77="","",IFERROR(INDEX('De-para'!$D$5:$D$304,MATCH(B77,'De-para'!$A$5:$A$304,0))&amp;"",""))</f>
        <v/>
      </c>
      <c r="I77" s="12" t="str">
        <f aca="false">IF(B77="","",IFERROR(INDEX('De-para'!$E$5:$E$304,MATCH(B77,'De-para'!$A$5:$A$304,0))&amp;"",""))</f>
        <v/>
      </c>
      <c r="J77" s="12" t="str">
        <f aca="false">IF(B77="","",IFERROR(INDEX('De-para'!$F$5:$F$304,MATCH(B77,'De-para'!$A$5:$A$304,0))&amp;"",""))</f>
        <v/>
      </c>
      <c r="K77" s="13" t="str">
        <f aca="false">IF(OR(J77="",D77=""),"",IF(J77="Receita",D77,-D77))</f>
        <v/>
      </c>
      <c r="L77" s="12" t="str">
        <f aca="false">IF(C77="","",IFERROR(INDEX('Centros de custo'!$C$5:$C$64,MATCH(C77,'Centros de custo'!$A$5:$A$64,0)),""))</f>
        <v/>
      </c>
      <c r="M77" s="12" t="str">
        <f aca="false">IF(C77="","",IFERROR(INDEX('Centros de custo'!$E$5:$E$64,MATCH(C77,'Centros de custo'!$A$5:$A$64,0)),""))</f>
        <v/>
      </c>
      <c r="N77" s="12" t="str">
        <f aca="false">IF(B77="","",IF(C77="","Sem CC",IF(ISNA(MATCH(C77,'Centros de custo'!$A$5:$A$64,0)),"Inexistente",IF(INDEX('Centros de custo'!$F$5:$F$64,MATCH(C77,'Centros de custo'!$A$5:$A$64,0))="Não","Inativo","OK"))))</f>
        <v/>
      </c>
      <c r="O77" s="12" t="str">
        <f aca="false">IF(B77="","",IF(G77="Sem de-para","Sem de-para",IF(IFERROR(INDEX('De-para'!$G$5:$G$304,MATCH(B77,'De-para'!$A$5:$A$304,0)),"")&lt;&gt;"OK","De-para inválido",IF(N77="Sem CC","Sem centro de custo",IF(N77&lt;&gt;"OK","Centro de custo "&amp;LOWER(N77),"OK")))))</f>
        <v/>
      </c>
    </row>
    <row r="78" customFormat="false" ht="15" hidden="false" customHeight="false" outlineLevel="0" collapsed="false">
      <c r="A78" s="18"/>
      <c r="B78" s="8"/>
      <c r="C78" s="8"/>
      <c r="D78" s="19"/>
      <c r="E78" s="11"/>
      <c r="F78" s="12" t="str">
        <f aca="false">IF(B78="","",IFERROR(INDEX('De-para'!$B$5:$B$304,MATCH(B78,'De-para'!$A$5:$A$304,0)),"Sem de-para"))</f>
        <v/>
      </c>
      <c r="G78" s="12" t="str">
        <f aca="false">IF(B78="","",IFERROR(INDEX('De-para'!$C$5:$C$304,MATCH(B78,'De-para'!$A$5:$A$304,0))&amp;"","Sem de-para"))</f>
        <v/>
      </c>
      <c r="H78" s="12" t="str">
        <f aca="false">IF(B78="","",IFERROR(INDEX('De-para'!$D$5:$D$304,MATCH(B78,'De-para'!$A$5:$A$304,0))&amp;"",""))</f>
        <v/>
      </c>
      <c r="I78" s="12" t="str">
        <f aca="false">IF(B78="","",IFERROR(INDEX('De-para'!$E$5:$E$304,MATCH(B78,'De-para'!$A$5:$A$304,0))&amp;"",""))</f>
        <v/>
      </c>
      <c r="J78" s="12" t="str">
        <f aca="false">IF(B78="","",IFERROR(INDEX('De-para'!$F$5:$F$304,MATCH(B78,'De-para'!$A$5:$A$304,0))&amp;"",""))</f>
        <v/>
      </c>
      <c r="K78" s="13" t="str">
        <f aca="false">IF(OR(J78="",D78=""),"",IF(J78="Receita",D78,-D78))</f>
        <v/>
      </c>
      <c r="L78" s="12" t="str">
        <f aca="false">IF(C78="","",IFERROR(INDEX('Centros de custo'!$C$5:$C$64,MATCH(C78,'Centros de custo'!$A$5:$A$64,0)),""))</f>
        <v/>
      </c>
      <c r="M78" s="12" t="str">
        <f aca="false">IF(C78="","",IFERROR(INDEX('Centros de custo'!$E$5:$E$64,MATCH(C78,'Centros de custo'!$A$5:$A$64,0)),""))</f>
        <v/>
      </c>
      <c r="N78" s="12" t="str">
        <f aca="false">IF(B78="","",IF(C78="","Sem CC",IF(ISNA(MATCH(C78,'Centros de custo'!$A$5:$A$64,0)),"Inexistente",IF(INDEX('Centros de custo'!$F$5:$F$64,MATCH(C78,'Centros de custo'!$A$5:$A$64,0))="Não","Inativo","OK"))))</f>
        <v/>
      </c>
      <c r="O78" s="12" t="str">
        <f aca="false">IF(B78="","",IF(G78="Sem de-para","Sem de-para",IF(IFERROR(INDEX('De-para'!$G$5:$G$304,MATCH(B78,'De-para'!$A$5:$A$304,0)),"")&lt;&gt;"OK","De-para inválido",IF(N78="Sem CC","Sem centro de custo",IF(N78&lt;&gt;"OK","Centro de custo "&amp;LOWER(N78),"OK")))))</f>
        <v/>
      </c>
    </row>
    <row r="79" customFormat="false" ht="15" hidden="false" customHeight="false" outlineLevel="0" collapsed="false">
      <c r="A79" s="18"/>
      <c r="B79" s="8"/>
      <c r="C79" s="8"/>
      <c r="D79" s="19"/>
      <c r="E79" s="11"/>
      <c r="F79" s="12" t="str">
        <f aca="false">IF(B79="","",IFERROR(INDEX('De-para'!$B$5:$B$304,MATCH(B79,'De-para'!$A$5:$A$304,0)),"Sem de-para"))</f>
        <v/>
      </c>
      <c r="G79" s="12" t="str">
        <f aca="false">IF(B79="","",IFERROR(INDEX('De-para'!$C$5:$C$304,MATCH(B79,'De-para'!$A$5:$A$304,0))&amp;"","Sem de-para"))</f>
        <v/>
      </c>
      <c r="H79" s="12" t="str">
        <f aca="false">IF(B79="","",IFERROR(INDEX('De-para'!$D$5:$D$304,MATCH(B79,'De-para'!$A$5:$A$304,0))&amp;"",""))</f>
        <v/>
      </c>
      <c r="I79" s="12" t="str">
        <f aca="false">IF(B79="","",IFERROR(INDEX('De-para'!$E$5:$E$304,MATCH(B79,'De-para'!$A$5:$A$304,0))&amp;"",""))</f>
        <v/>
      </c>
      <c r="J79" s="12" t="str">
        <f aca="false">IF(B79="","",IFERROR(INDEX('De-para'!$F$5:$F$304,MATCH(B79,'De-para'!$A$5:$A$304,0))&amp;"",""))</f>
        <v/>
      </c>
      <c r="K79" s="13" t="str">
        <f aca="false">IF(OR(J79="",D79=""),"",IF(J79="Receita",D79,-D79))</f>
        <v/>
      </c>
      <c r="L79" s="12" t="str">
        <f aca="false">IF(C79="","",IFERROR(INDEX('Centros de custo'!$C$5:$C$64,MATCH(C79,'Centros de custo'!$A$5:$A$64,0)),""))</f>
        <v/>
      </c>
      <c r="M79" s="12" t="str">
        <f aca="false">IF(C79="","",IFERROR(INDEX('Centros de custo'!$E$5:$E$64,MATCH(C79,'Centros de custo'!$A$5:$A$64,0)),""))</f>
        <v/>
      </c>
      <c r="N79" s="12" t="str">
        <f aca="false">IF(B79="","",IF(C79="","Sem CC",IF(ISNA(MATCH(C79,'Centros de custo'!$A$5:$A$64,0)),"Inexistente",IF(INDEX('Centros de custo'!$F$5:$F$64,MATCH(C79,'Centros de custo'!$A$5:$A$64,0))="Não","Inativo","OK"))))</f>
        <v/>
      </c>
      <c r="O79" s="12" t="str">
        <f aca="false">IF(B79="","",IF(G79="Sem de-para","Sem de-para",IF(IFERROR(INDEX('De-para'!$G$5:$G$304,MATCH(B79,'De-para'!$A$5:$A$304,0)),"")&lt;&gt;"OK","De-para inválido",IF(N79="Sem CC","Sem centro de custo",IF(N79&lt;&gt;"OK","Centro de custo "&amp;LOWER(N79),"OK")))))</f>
        <v/>
      </c>
    </row>
    <row r="80" customFormat="false" ht="15" hidden="false" customHeight="false" outlineLevel="0" collapsed="false">
      <c r="A80" s="18"/>
      <c r="B80" s="8"/>
      <c r="C80" s="8"/>
      <c r="D80" s="19"/>
      <c r="E80" s="11"/>
      <c r="F80" s="12" t="str">
        <f aca="false">IF(B80="","",IFERROR(INDEX('De-para'!$B$5:$B$304,MATCH(B80,'De-para'!$A$5:$A$304,0)),"Sem de-para"))</f>
        <v/>
      </c>
      <c r="G80" s="12" t="str">
        <f aca="false">IF(B80="","",IFERROR(INDEX('De-para'!$C$5:$C$304,MATCH(B80,'De-para'!$A$5:$A$304,0))&amp;"","Sem de-para"))</f>
        <v/>
      </c>
      <c r="H80" s="12" t="str">
        <f aca="false">IF(B80="","",IFERROR(INDEX('De-para'!$D$5:$D$304,MATCH(B80,'De-para'!$A$5:$A$304,0))&amp;"",""))</f>
        <v/>
      </c>
      <c r="I80" s="12" t="str">
        <f aca="false">IF(B80="","",IFERROR(INDEX('De-para'!$E$5:$E$304,MATCH(B80,'De-para'!$A$5:$A$304,0))&amp;"",""))</f>
        <v/>
      </c>
      <c r="J80" s="12" t="str">
        <f aca="false">IF(B80="","",IFERROR(INDEX('De-para'!$F$5:$F$304,MATCH(B80,'De-para'!$A$5:$A$304,0))&amp;"",""))</f>
        <v/>
      </c>
      <c r="K80" s="13" t="str">
        <f aca="false">IF(OR(J80="",D80=""),"",IF(J80="Receita",D80,-D80))</f>
        <v/>
      </c>
      <c r="L80" s="12" t="str">
        <f aca="false">IF(C80="","",IFERROR(INDEX('Centros de custo'!$C$5:$C$64,MATCH(C80,'Centros de custo'!$A$5:$A$64,0)),""))</f>
        <v/>
      </c>
      <c r="M80" s="12" t="str">
        <f aca="false">IF(C80="","",IFERROR(INDEX('Centros de custo'!$E$5:$E$64,MATCH(C80,'Centros de custo'!$A$5:$A$64,0)),""))</f>
        <v/>
      </c>
      <c r="N80" s="12" t="str">
        <f aca="false">IF(B80="","",IF(C80="","Sem CC",IF(ISNA(MATCH(C80,'Centros de custo'!$A$5:$A$64,0)),"Inexistente",IF(INDEX('Centros de custo'!$F$5:$F$64,MATCH(C80,'Centros de custo'!$A$5:$A$64,0))="Não","Inativo","OK"))))</f>
        <v/>
      </c>
      <c r="O80" s="12" t="str">
        <f aca="false">IF(B80="","",IF(G80="Sem de-para","Sem de-para",IF(IFERROR(INDEX('De-para'!$G$5:$G$304,MATCH(B80,'De-para'!$A$5:$A$304,0)),"")&lt;&gt;"OK","De-para inválido",IF(N80="Sem CC","Sem centro de custo",IF(N80&lt;&gt;"OK","Centro de custo "&amp;LOWER(N80),"OK")))))</f>
        <v/>
      </c>
    </row>
    <row r="81" customFormat="false" ht="15" hidden="false" customHeight="false" outlineLevel="0" collapsed="false">
      <c r="A81" s="18"/>
      <c r="B81" s="8"/>
      <c r="C81" s="8"/>
      <c r="D81" s="19"/>
      <c r="E81" s="11"/>
      <c r="F81" s="12" t="str">
        <f aca="false">IF(B81="","",IFERROR(INDEX('De-para'!$B$5:$B$304,MATCH(B81,'De-para'!$A$5:$A$304,0)),"Sem de-para"))</f>
        <v/>
      </c>
      <c r="G81" s="12" t="str">
        <f aca="false">IF(B81="","",IFERROR(INDEX('De-para'!$C$5:$C$304,MATCH(B81,'De-para'!$A$5:$A$304,0))&amp;"","Sem de-para"))</f>
        <v/>
      </c>
      <c r="H81" s="12" t="str">
        <f aca="false">IF(B81="","",IFERROR(INDEX('De-para'!$D$5:$D$304,MATCH(B81,'De-para'!$A$5:$A$304,0))&amp;"",""))</f>
        <v/>
      </c>
      <c r="I81" s="12" t="str">
        <f aca="false">IF(B81="","",IFERROR(INDEX('De-para'!$E$5:$E$304,MATCH(B81,'De-para'!$A$5:$A$304,0))&amp;"",""))</f>
        <v/>
      </c>
      <c r="J81" s="12" t="str">
        <f aca="false">IF(B81="","",IFERROR(INDEX('De-para'!$F$5:$F$304,MATCH(B81,'De-para'!$A$5:$A$304,0))&amp;"",""))</f>
        <v/>
      </c>
      <c r="K81" s="13" t="str">
        <f aca="false">IF(OR(J81="",D81=""),"",IF(J81="Receita",D81,-D81))</f>
        <v/>
      </c>
      <c r="L81" s="12" t="str">
        <f aca="false">IF(C81="","",IFERROR(INDEX('Centros de custo'!$C$5:$C$64,MATCH(C81,'Centros de custo'!$A$5:$A$64,0)),""))</f>
        <v/>
      </c>
      <c r="M81" s="12" t="str">
        <f aca="false">IF(C81="","",IFERROR(INDEX('Centros de custo'!$E$5:$E$64,MATCH(C81,'Centros de custo'!$A$5:$A$64,0)),""))</f>
        <v/>
      </c>
      <c r="N81" s="12" t="str">
        <f aca="false">IF(B81="","",IF(C81="","Sem CC",IF(ISNA(MATCH(C81,'Centros de custo'!$A$5:$A$64,0)),"Inexistente",IF(INDEX('Centros de custo'!$F$5:$F$64,MATCH(C81,'Centros de custo'!$A$5:$A$64,0))="Não","Inativo","OK"))))</f>
        <v/>
      </c>
      <c r="O81" s="12" t="str">
        <f aca="false">IF(B81="","",IF(G81="Sem de-para","Sem de-para",IF(IFERROR(INDEX('De-para'!$G$5:$G$304,MATCH(B81,'De-para'!$A$5:$A$304,0)),"")&lt;&gt;"OK","De-para inválido",IF(N81="Sem CC","Sem centro de custo",IF(N81&lt;&gt;"OK","Centro de custo "&amp;LOWER(N81),"OK")))))</f>
        <v/>
      </c>
    </row>
    <row r="82" customFormat="false" ht="15" hidden="false" customHeight="false" outlineLevel="0" collapsed="false">
      <c r="A82" s="18"/>
      <c r="B82" s="8"/>
      <c r="C82" s="8"/>
      <c r="D82" s="19"/>
      <c r="E82" s="11"/>
      <c r="F82" s="12" t="str">
        <f aca="false">IF(B82="","",IFERROR(INDEX('De-para'!$B$5:$B$304,MATCH(B82,'De-para'!$A$5:$A$304,0)),"Sem de-para"))</f>
        <v/>
      </c>
      <c r="G82" s="12" t="str">
        <f aca="false">IF(B82="","",IFERROR(INDEX('De-para'!$C$5:$C$304,MATCH(B82,'De-para'!$A$5:$A$304,0))&amp;"","Sem de-para"))</f>
        <v/>
      </c>
      <c r="H82" s="12" t="str">
        <f aca="false">IF(B82="","",IFERROR(INDEX('De-para'!$D$5:$D$304,MATCH(B82,'De-para'!$A$5:$A$304,0))&amp;"",""))</f>
        <v/>
      </c>
      <c r="I82" s="12" t="str">
        <f aca="false">IF(B82="","",IFERROR(INDEX('De-para'!$E$5:$E$304,MATCH(B82,'De-para'!$A$5:$A$304,0))&amp;"",""))</f>
        <v/>
      </c>
      <c r="J82" s="12" t="str">
        <f aca="false">IF(B82="","",IFERROR(INDEX('De-para'!$F$5:$F$304,MATCH(B82,'De-para'!$A$5:$A$304,0))&amp;"",""))</f>
        <v/>
      </c>
      <c r="K82" s="13" t="str">
        <f aca="false">IF(OR(J82="",D82=""),"",IF(J82="Receita",D82,-D82))</f>
        <v/>
      </c>
      <c r="L82" s="12" t="str">
        <f aca="false">IF(C82="","",IFERROR(INDEX('Centros de custo'!$C$5:$C$64,MATCH(C82,'Centros de custo'!$A$5:$A$64,0)),""))</f>
        <v/>
      </c>
      <c r="M82" s="12" t="str">
        <f aca="false">IF(C82="","",IFERROR(INDEX('Centros de custo'!$E$5:$E$64,MATCH(C82,'Centros de custo'!$A$5:$A$64,0)),""))</f>
        <v/>
      </c>
      <c r="N82" s="12" t="str">
        <f aca="false">IF(B82="","",IF(C82="","Sem CC",IF(ISNA(MATCH(C82,'Centros de custo'!$A$5:$A$64,0)),"Inexistente",IF(INDEX('Centros de custo'!$F$5:$F$64,MATCH(C82,'Centros de custo'!$A$5:$A$64,0))="Não","Inativo","OK"))))</f>
        <v/>
      </c>
      <c r="O82" s="12" t="str">
        <f aca="false">IF(B82="","",IF(G82="Sem de-para","Sem de-para",IF(IFERROR(INDEX('De-para'!$G$5:$G$304,MATCH(B82,'De-para'!$A$5:$A$304,0)),"")&lt;&gt;"OK","De-para inválido",IF(N82="Sem CC","Sem centro de custo",IF(N82&lt;&gt;"OK","Centro de custo "&amp;LOWER(N82),"OK")))))</f>
        <v/>
      </c>
    </row>
    <row r="83" customFormat="false" ht="15" hidden="false" customHeight="false" outlineLevel="0" collapsed="false">
      <c r="A83" s="18"/>
      <c r="B83" s="8"/>
      <c r="C83" s="8"/>
      <c r="D83" s="19"/>
      <c r="E83" s="11"/>
      <c r="F83" s="12" t="str">
        <f aca="false">IF(B83="","",IFERROR(INDEX('De-para'!$B$5:$B$304,MATCH(B83,'De-para'!$A$5:$A$304,0)),"Sem de-para"))</f>
        <v/>
      </c>
      <c r="G83" s="12" t="str">
        <f aca="false">IF(B83="","",IFERROR(INDEX('De-para'!$C$5:$C$304,MATCH(B83,'De-para'!$A$5:$A$304,0))&amp;"","Sem de-para"))</f>
        <v/>
      </c>
      <c r="H83" s="12" t="str">
        <f aca="false">IF(B83="","",IFERROR(INDEX('De-para'!$D$5:$D$304,MATCH(B83,'De-para'!$A$5:$A$304,0))&amp;"",""))</f>
        <v/>
      </c>
      <c r="I83" s="12" t="str">
        <f aca="false">IF(B83="","",IFERROR(INDEX('De-para'!$E$5:$E$304,MATCH(B83,'De-para'!$A$5:$A$304,0))&amp;"",""))</f>
        <v/>
      </c>
      <c r="J83" s="12" t="str">
        <f aca="false">IF(B83="","",IFERROR(INDEX('De-para'!$F$5:$F$304,MATCH(B83,'De-para'!$A$5:$A$304,0))&amp;"",""))</f>
        <v/>
      </c>
      <c r="K83" s="13" t="str">
        <f aca="false">IF(OR(J83="",D83=""),"",IF(J83="Receita",D83,-D83))</f>
        <v/>
      </c>
      <c r="L83" s="12" t="str">
        <f aca="false">IF(C83="","",IFERROR(INDEX('Centros de custo'!$C$5:$C$64,MATCH(C83,'Centros de custo'!$A$5:$A$64,0)),""))</f>
        <v/>
      </c>
      <c r="M83" s="12" t="str">
        <f aca="false">IF(C83="","",IFERROR(INDEX('Centros de custo'!$E$5:$E$64,MATCH(C83,'Centros de custo'!$A$5:$A$64,0)),""))</f>
        <v/>
      </c>
      <c r="N83" s="12" t="str">
        <f aca="false">IF(B83="","",IF(C83="","Sem CC",IF(ISNA(MATCH(C83,'Centros de custo'!$A$5:$A$64,0)),"Inexistente",IF(INDEX('Centros de custo'!$F$5:$F$64,MATCH(C83,'Centros de custo'!$A$5:$A$64,0))="Não","Inativo","OK"))))</f>
        <v/>
      </c>
      <c r="O83" s="12" t="str">
        <f aca="false">IF(B83="","",IF(G83="Sem de-para","Sem de-para",IF(IFERROR(INDEX('De-para'!$G$5:$G$304,MATCH(B83,'De-para'!$A$5:$A$304,0)),"")&lt;&gt;"OK","De-para inválido",IF(N83="Sem CC","Sem centro de custo",IF(N83&lt;&gt;"OK","Centro de custo "&amp;LOWER(N83),"OK")))))</f>
        <v/>
      </c>
    </row>
    <row r="84" customFormat="false" ht="15" hidden="false" customHeight="false" outlineLevel="0" collapsed="false">
      <c r="A84" s="18"/>
      <c r="B84" s="8"/>
      <c r="C84" s="8"/>
      <c r="D84" s="19"/>
      <c r="E84" s="11"/>
      <c r="F84" s="12" t="str">
        <f aca="false">IF(B84="","",IFERROR(INDEX('De-para'!$B$5:$B$304,MATCH(B84,'De-para'!$A$5:$A$304,0)),"Sem de-para"))</f>
        <v/>
      </c>
      <c r="G84" s="12" t="str">
        <f aca="false">IF(B84="","",IFERROR(INDEX('De-para'!$C$5:$C$304,MATCH(B84,'De-para'!$A$5:$A$304,0))&amp;"","Sem de-para"))</f>
        <v/>
      </c>
      <c r="H84" s="12" t="str">
        <f aca="false">IF(B84="","",IFERROR(INDEX('De-para'!$D$5:$D$304,MATCH(B84,'De-para'!$A$5:$A$304,0))&amp;"",""))</f>
        <v/>
      </c>
      <c r="I84" s="12" t="str">
        <f aca="false">IF(B84="","",IFERROR(INDEX('De-para'!$E$5:$E$304,MATCH(B84,'De-para'!$A$5:$A$304,0))&amp;"",""))</f>
        <v/>
      </c>
      <c r="J84" s="12" t="str">
        <f aca="false">IF(B84="","",IFERROR(INDEX('De-para'!$F$5:$F$304,MATCH(B84,'De-para'!$A$5:$A$304,0))&amp;"",""))</f>
        <v/>
      </c>
      <c r="K84" s="13" t="str">
        <f aca="false">IF(OR(J84="",D84=""),"",IF(J84="Receita",D84,-D84))</f>
        <v/>
      </c>
      <c r="L84" s="12" t="str">
        <f aca="false">IF(C84="","",IFERROR(INDEX('Centros de custo'!$C$5:$C$64,MATCH(C84,'Centros de custo'!$A$5:$A$64,0)),""))</f>
        <v/>
      </c>
      <c r="M84" s="12" t="str">
        <f aca="false">IF(C84="","",IFERROR(INDEX('Centros de custo'!$E$5:$E$64,MATCH(C84,'Centros de custo'!$A$5:$A$64,0)),""))</f>
        <v/>
      </c>
      <c r="N84" s="12" t="str">
        <f aca="false">IF(B84="","",IF(C84="","Sem CC",IF(ISNA(MATCH(C84,'Centros de custo'!$A$5:$A$64,0)),"Inexistente",IF(INDEX('Centros de custo'!$F$5:$F$64,MATCH(C84,'Centros de custo'!$A$5:$A$64,0))="Não","Inativo","OK"))))</f>
        <v/>
      </c>
      <c r="O84" s="12" t="str">
        <f aca="false">IF(B84="","",IF(G84="Sem de-para","Sem de-para",IF(IFERROR(INDEX('De-para'!$G$5:$G$304,MATCH(B84,'De-para'!$A$5:$A$304,0)),"")&lt;&gt;"OK","De-para inválido",IF(N84="Sem CC","Sem centro de custo",IF(N84&lt;&gt;"OK","Centro de custo "&amp;LOWER(N84),"OK")))))</f>
        <v/>
      </c>
    </row>
    <row r="85" customFormat="false" ht="15" hidden="false" customHeight="false" outlineLevel="0" collapsed="false">
      <c r="A85" s="18"/>
      <c r="B85" s="8"/>
      <c r="C85" s="8"/>
      <c r="D85" s="19"/>
      <c r="E85" s="11"/>
      <c r="F85" s="12" t="str">
        <f aca="false">IF(B85="","",IFERROR(INDEX('De-para'!$B$5:$B$304,MATCH(B85,'De-para'!$A$5:$A$304,0)),"Sem de-para"))</f>
        <v/>
      </c>
      <c r="G85" s="12" t="str">
        <f aca="false">IF(B85="","",IFERROR(INDEX('De-para'!$C$5:$C$304,MATCH(B85,'De-para'!$A$5:$A$304,0))&amp;"","Sem de-para"))</f>
        <v/>
      </c>
      <c r="H85" s="12" t="str">
        <f aca="false">IF(B85="","",IFERROR(INDEX('De-para'!$D$5:$D$304,MATCH(B85,'De-para'!$A$5:$A$304,0))&amp;"",""))</f>
        <v/>
      </c>
      <c r="I85" s="12" t="str">
        <f aca="false">IF(B85="","",IFERROR(INDEX('De-para'!$E$5:$E$304,MATCH(B85,'De-para'!$A$5:$A$304,0))&amp;"",""))</f>
        <v/>
      </c>
      <c r="J85" s="12" t="str">
        <f aca="false">IF(B85="","",IFERROR(INDEX('De-para'!$F$5:$F$304,MATCH(B85,'De-para'!$A$5:$A$304,0))&amp;"",""))</f>
        <v/>
      </c>
      <c r="K85" s="13" t="str">
        <f aca="false">IF(OR(J85="",D85=""),"",IF(J85="Receita",D85,-D85))</f>
        <v/>
      </c>
      <c r="L85" s="12" t="str">
        <f aca="false">IF(C85="","",IFERROR(INDEX('Centros de custo'!$C$5:$C$64,MATCH(C85,'Centros de custo'!$A$5:$A$64,0)),""))</f>
        <v/>
      </c>
      <c r="M85" s="12" t="str">
        <f aca="false">IF(C85="","",IFERROR(INDEX('Centros de custo'!$E$5:$E$64,MATCH(C85,'Centros de custo'!$A$5:$A$64,0)),""))</f>
        <v/>
      </c>
      <c r="N85" s="12" t="str">
        <f aca="false">IF(B85="","",IF(C85="","Sem CC",IF(ISNA(MATCH(C85,'Centros de custo'!$A$5:$A$64,0)),"Inexistente",IF(INDEX('Centros de custo'!$F$5:$F$64,MATCH(C85,'Centros de custo'!$A$5:$A$64,0))="Não","Inativo","OK"))))</f>
        <v/>
      </c>
      <c r="O85" s="12" t="str">
        <f aca="false">IF(B85="","",IF(G85="Sem de-para","Sem de-para",IF(IFERROR(INDEX('De-para'!$G$5:$G$304,MATCH(B85,'De-para'!$A$5:$A$304,0)),"")&lt;&gt;"OK","De-para inválido",IF(N85="Sem CC","Sem centro de custo",IF(N85&lt;&gt;"OK","Centro de custo "&amp;LOWER(N85),"OK")))))</f>
        <v/>
      </c>
    </row>
    <row r="86" customFormat="false" ht="15" hidden="false" customHeight="false" outlineLevel="0" collapsed="false">
      <c r="A86" s="18"/>
      <c r="B86" s="8"/>
      <c r="C86" s="8"/>
      <c r="D86" s="19"/>
      <c r="E86" s="11"/>
      <c r="F86" s="12" t="str">
        <f aca="false">IF(B86="","",IFERROR(INDEX('De-para'!$B$5:$B$304,MATCH(B86,'De-para'!$A$5:$A$304,0)),"Sem de-para"))</f>
        <v/>
      </c>
      <c r="G86" s="12" t="str">
        <f aca="false">IF(B86="","",IFERROR(INDEX('De-para'!$C$5:$C$304,MATCH(B86,'De-para'!$A$5:$A$304,0))&amp;"","Sem de-para"))</f>
        <v/>
      </c>
      <c r="H86" s="12" t="str">
        <f aca="false">IF(B86="","",IFERROR(INDEX('De-para'!$D$5:$D$304,MATCH(B86,'De-para'!$A$5:$A$304,0))&amp;"",""))</f>
        <v/>
      </c>
      <c r="I86" s="12" t="str">
        <f aca="false">IF(B86="","",IFERROR(INDEX('De-para'!$E$5:$E$304,MATCH(B86,'De-para'!$A$5:$A$304,0))&amp;"",""))</f>
        <v/>
      </c>
      <c r="J86" s="12" t="str">
        <f aca="false">IF(B86="","",IFERROR(INDEX('De-para'!$F$5:$F$304,MATCH(B86,'De-para'!$A$5:$A$304,0))&amp;"",""))</f>
        <v/>
      </c>
      <c r="K86" s="13" t="str">
        <f aca="false">IF(OR(J86="",D86=""),"",IF(J86="Receita",D86,-D86))</f>
        <v/>
      </c>
      <c r="L86" s="12" t="str">
        <f aca="false">IF(C86="","",IFERROR(INDEX('Centros de custo'!$C$5:$C$64,MATCH(C86,'Centros de custo'!$A$5:$A$64,0)),""))</f>
        <v/>
      </c>
      <c r="M86" s="12" t="str">
        <f aca="false">IF(C86="","",IFERROR(INDEX('Centros de custo'!$E$5:$E$64,MATCH(C86,'Centros de custo'!$A$5:$A$64,0)),""))</f>
        <v/>
      </c>
      <c r="N86" s="12" t="str">
        <f aca="false">IF(B86="","",IF(C86="","Sem CC",IF(ISNA(MATCH(C86,'Centros de custo'!$A$5:$A$64,0)),"Inexistente",IF(INDEX('Centros de custo'!$F$5:$F$64,MATCH(C86,'Centros de custo'!$A$5:$A$64,0))="Não","Inativo","OK"))))</f>
        <v/>
      </c>
      <c r="O86" s="12" t="str">
        <f aca="false">IF(B86="","",IF(G86="Sem de-para","Sem de-para",IF(IFERROR(INDEX('De-para'!$G$5:$G$304,MATCH(B86,'De-para'!$A$5:$A$304,0)),"")&lt;&gt;"OK","De-para inválido",IF(N86="Sem CC","Sem centro de custo",IF(N86&lt;&gt;"OK","Centro de custo "&amp;LOWER(N86),"OK")))))</f>
        <v/>
      </c>
    </row>
    <row r="87" customFormat="false" ht="15" hidden="false" customHeight="false" outlineLevel="0" collapsed="false">
      <c r="A87" s="18"/>
      <c r="B87" s="8"/>
      <c r="C87" s="8"/>
      <c r="D87" s="19"/>
      <c r="E87" s="11"/>
      <c r="F87" s="12" t="str">
        <f aca="false">IF(B87="","",IFERROR(INDEX('De-para'!$B$5:$B$304,MATCH(B87,'De-para'!$A$5:$A$304,0)),"Sem de-para"))</f>
        <v/>
      </c>
      <c r="G87" s="12" t="str">
        <f aca="false">IF(B87="","",IFERROR(INDEX('De-para'!$C$5:$C$304,MATCH(B87,'De-para'!$A$5:$A$304,0))&amp;"","Sem de-para"))</f>
        <v/>
      </c>
      <c r="H87" s="12" t="str">
        <f aca="false">IF(B87="","",IFERROR(INDEX('De-para'!$D$5:$D$304,MATCH(B87,'De-para'!$A$5:$A$304,0))&amp;"",""))</f>
        <v/>
      </c>
      <c r="I87" s="12" t="str">
        <f aca="false">IF(B87="","",IFERROR(INDEX('De-para'!$E$5:$E$304,MATCH(B87,'De-para'!$A$5:$A$304,0))&amp;"",""))</f>
        <v/>
      </c>
      <c r="J87" s="12" t="str">
        <f aca="false">IF(B87="","",IFERROR(INDEX('De-para'!$F$5:$F$304,MATCH(B87,'De-para'!$A$5:$A$304,0))&amp;"",""))</f>
        <v/>
      </c>
      <c r="K87" s="13" t="str">
        <f aca="false">IF(OR(J87="",D87=""),"",IF(J87="Receita",D87,-D87))</f>
        <v/>
      </c>
      <c r="L87" s="12" t="str">
        <f aca="false">IF(C87="","",IFERROR(INDEX('Centros de custo'!$C$5:$C$64,MATCH(C87,'Centros de custo'!$A$5:$A$64,0)),""))</f>
        <v/>
      </c>
      <c r="M87" s="12" t="str">
        <f aca="false">IF(C87="","",IFERROR(INDEX('Centros de custo'!$E$5:$E$64,MATCH(C87,'Centros de custo'!$A$5:$A$64,0)),""))</f>
        <v/>
      </c>
      <c r="N87" s="12" t="str">
        <f aca="false">IF(B87="","",IF(C87="","Sem CC",IF(ISNA(MATCH(C87,'Centros de custo'!$A$5:$A$64,0)),"Inexistente",IF(INDEX('Centros de custo'!$F$5:$F$64,MATCH(C87,'Centros de custo'!$A$5:$A$64,0))="Não","Inativo","OK"))))</f>
        <v/>
      </c>
      <c r="O87" s="12" t="str">
        <f aca="false">IF(B87="","",IF(G87="Sem de-para","Sem de-para",IF(IFERROR(INDEX('De-para'!$G$5:$G$304,MATCH(B87,'De-para'!$A$5:$A$304,0)),"")&lt;&gt;"OK","De-para inválido",IF(N87="Sem CC","Sem centro de custo",IF(N87&lt;&gt;"OK","Centro de custo "&amp;LOWER(N87),"OK")))))</f>
        <v/>
      </c>
    </row>
    <row r="88" customFormat="false" ht="15" hidden="false" customHeight="false" outlineLevel="0" collapsed="false">
      <c r="A88" s="18"/>
      <c r="B88" s="8"/>
      <c r="C88" s="8"/>
      <c r="D88" s="19"/>
      <c r="E88" s="11"/>
      <c r="F88" s="12" t="str">
        <f aca="false">IF(B88="","",IFERROR(INDEX('De-para'!$B$5:$B$304,MATCH(B88,'De-para'!$A$5:$A$304,0)),"Sem de-para"))</f>
        <v/>
      </c>
      <c r="G88" s="12" t="str">
        <f aca="false">IF(B88="","",IFERROR(INDEX('De-para'!$C$5:$C$304,MATCH(B88,'De-para'!$A$5:$A$304,0))&amp;"","Sem de-para"))</f>
        <v/>
      </c>
      <c r="H88" s="12" t="str">
        <f aca="false">IF(B88="","",IFERROR(INDEX('De-para'!$D$5:$D$304,MATCH(B88,'De-para'!$A$5:$A$304,0))&amp;"",""))</f>
        <v/>
      </c>
      <c r="I88" s="12" t="str">
        <f aca="false">IF(B88="","",IFERROR(INDEX('De-para'!$E$5:$E$304,MATCH(B88,'De-para'!$A$5:$A$304,0))&amp;"",""))</f>
        <v/>
      </c>
      <c r="J88" s="12" t="str">
        <f aca="false">IF(B88="","",IFERROR(INDEX('De-para'!$F$5:$F$304,MATCH(B88,'De-para'!$A$5:$A$304,0))&amp;"",""))</f>
        <v/>
      </c>
      <c r="K88" s="13" t="str">
        <f aca="false">IF(OR(J88="",D88=""),"",IF(J88="Receita",D88,-D88))</f>
        <v/>
      </c>
      <c r="L88" s="12" t="str">
        <f aca="false">IF(C88="","",IFERROR(INDEX('Centros de custo'!$C$5:$C$64,MATCH(C88,'Centros de custo'!$A$5:$A$64,0)),""))</f>
        <v/>
      </c>
      <c r="M88" s="12" t="str">
        <f aca="false">IF(C88="","",IFERROR(INDEX('Centros de custo'!$E$5:$E$64,MATCH(C88,'Centros de custo'!$A$5:$A$64,0)),""))</f>
        <v/>
      </c>
      <c r="N88" s="12" t="str">
        <f aca="false">IF(B88="","",IF(C88="","Sem CC",IF(ISNA(MATCH(C88,'Centros de custo'!$A$5:$A$64,0)),"Inexistente",IF(INDEX('Centros de custo'!$F$5:$F$64,MATCH(C88,'Centros de custo'!$A$5:$A$64,0))="Não","Inativo","OK"))))</f>
        <v/>
      </c>
      <c r="O88" s="12" t="str">
        <f aca="false">IF(B88="","",IF(G88="Sem de-para","Sem de-para",IF(IFERROR(INDEX('De-para'!$G$5:$G$304,MATCH(B88,'De-para'!$A$5:$A$304,0)),"")&lt;&gt;"OK","De-para inválido",IF(N88="Sem CC","Sem centro de custo",IF(N88&lt;&gt;"OK","Centro de custo "&amp;LOWER(N88),"OK")))))</f>
        <v/>
      </c>
    </row>
    <row r="89" customFormat="false" ht="15" hidden="false" customHeight="false" outlineLevel="0" collapsed="false">
      <c r="A89" s="18"/>
      <c r="B89" s="8"/>
      <c r="C89" s="8"/>
      <c r="D89" s="19"/>
      <c r="E89" s="11"/>
      <c r="F89" s="12" t="str">
        <f aca="false">IF(B89="","",IFERROR(INDEX('De-para'!$B$5:$B$304,MATCH(B89,'De-para'!$A$5:$A$304,0)),"Sem de-para"))</f>
        <v/>
      </c>
      <c r="G89" s="12" t="str">
        <f aca="false">IF(B89="","",IFERROR(INDEX('De-para'!$C$5:$C$304,MATCH(B89,'De-para'!$A$5:$A$304,0))&amp;"","Sem de-para"))</f>
        <v/>
      </c>
      <c r="H89" s="12" t="str">
        <f aca="false">IF(B89="","",IFERROR(INDEX('De-para'!$D$5:$D$304,MATCH(B89,'De-para'!$A$5:$A$304,0))&amp;"",""))</f>
        <v/>
      </c>
      <c r="I89" s="12" t="str">
        <f aca="false">IF(B89="","",IFERROR(INDEX('De-para'!$E$5:$E$304,MATCH(B89,'De-para'!$A$5:$A$304,0))&amp;"",""))</f>
        <v/>
      </c>
      <c r="J89" s="12" t="str">
        <f aca="false">IF(B89="","",IFERROR(INDEX('De-para'!$F$5:$F$304,MATCH(B89,'De-para'!$A$5:$A$304,0))&amp;"",""))</f>
        <v/>
      </c>
      <c r="K89" s="13" t="str">
        <f aca="false">IF(OR(J89="",D89=""),"",IF(J89="Receita",D89,-D89))</f>
        <v/>
      </c>
      <c r="L89" s="12" t="str">
        <f aca="false">IF(C89="","",IFERROR(INDEX('Centros de custo'!$C$5:$C$64,MATCH(C89,'Centros de custo'!$A$5:$A$64,0)),""))</f>
        <v/>
      </c>
      <c r="M89" s="12" t="str">
        <f aca="false">IF(C89="","",IFERROR(INDEX('Centros de custo'!$E$5:$E$64,MATCH(C89,'Centros de custo'!$A$5:$A$64,0)),""))</f>
        <v/>
      </c>
      <c r="N89" s="12" t="str">
        <f aca="false">IF(B89="","",IF(C89="","Sem CC",IF(ISNA(MATCH(C89,'Centros de custo'!$A$5:$A$64,0)),"Inexistente",IF(INDEX('Centros de custo'!$F$5:$F$64,MATCH(C89,'Centros de custo'!$A$5:$A$64,0))="Não","Inativo","OK"))))</f>
        <v/>
      </c>
      <c r="O89" s="12" t="str">
        <f aca="false">IF(B89="","",IF(G89="Sem de-para","Sem de-para",IF(IFERROR(INDEX('De-para'!$G$5:$G$304,MATCH(B89,'De-para'!$A$5:$A$304,0)),"")&lt;&gt;"OK","De-para inválido",IF(N89="Sem CC","Sem centro de custo",IF(N89&lt;&gt;"OK","Centro de custo "&amp;LOWER(N89),"OK")))))</f>
        <v/>
      </c>
    </row>
    <row r="90" customFormat="false" ht="15" hidden="false" customHeight="false" outlineLevel="0" collapsed="false">
      <c r="A90" s="18"/>
      <c r="B90" s="8"/>
      <c r="C90" s="8"/>
      <c r="D90" s="19"/>
      <c r="E90" s="11"/>
      <c r="F90" s="12" t="str">
        <f aca="false">IF(B90="","",IFERROR(INDEX('De-para'!$B$5:$B$304,MATCH(B90,'De-para'!$A$5:$A$304,0)),"Sem de-para"))</f>
        <v/>
      </c>
      <c r="G90" s="12" t="str">
        <f aca="false">IF(B90="","",IFERROR(INDEX('De-para'!$C$5:$C$304,MATCH(B90,'De-para'!$A$5:$A$304,0))&amp;"","Sem de-para"))</f>
        <v/>
      </c>
      <c r="H90" s="12" t="str">
        <f aca="false">IF(B90="","",IFERROR(INDEX('De-para'!$D$5:$D$304,MATCH(B90,'De-para'!$A$5:$A$304,0))&amp;"",""))</f>
        <v/>
      </c>
      <c r="I90" s="12" t="str">
        <f aca="false">IF(B90="","",IFERROR(INDEX('De-para'!$E$5:$E$304,MATCH(B90,'De-para'!$A$5:$A$304,0))&amp;"",""))</f>
        <v/>
      </c>
      <c r="J90" s="12" t="str">
        <f aca="false">IF(B90="","",IFERROR(INDEX('De-para'!$F$5:$F$304,MATCH(B90,'De-para'!$A$5:$A$304,0))&amp;"",""))</f>
        <v/>
      </c>
      <c r="K90" s="13" t="str">
        <f aca="false">IF(OR(J90="",D90=""),"",IF(J90="Receita",D90,-D90))</f>
        <v/>
      </c>
      <c r="L90" s="12" t="str">
        <f aca="false">IF(C90="","",IFERROR(INDEX('Centros de custo'!$C$5:$C$64,MATCH(C90,'Centros de custo'!$A$5:$A$64,0)),""))</f>
        <v/>
      </c>
      <c r="M90" s="12" t="str">
        <f aca="false">IF(C90="","",IFERROR(INDEX('Centros de custo'!$E$5:$E$64,MATCH(C90,'Centros de custo'!$A$5:$A$64,0)),""))</f>
        <v/>
      </c>
      <c r="N90" s="12" t="str">
        <f aca="false">IF(B90="","",IF(C90="","Sem CC",IF(ISNA(MATCH(C90,'Centros de custo'!$A$5:$A$64,0)),"Inexistente",IF(INDEX('Centros de custo'!$F$5:$F$64,MATCH(C90,'Centros de custo'!$A$5:$A$64,0))="Não","Inativo","OK"))))</f>
        <v/>
      </c>
      <c r="O90" s="12" t="str">
        <f aca="false">IF(B90="","",IF(G90="Sem de-para","Sem de-para",IF(IFERROR(INDEX('De-para'!$G$5:$G$304,MATCH(B90,'De-para'!$A$5:$A$304,0)),"")&lt;&gt;"OK","De-para inválido",IF(N90="Sem CC","Sem centro de custo",IF(N90&lt;&gt;"OK","Centro de custo "&amp;LOWER(N90),"OK")))))</f>
        <v/>
      </c>
    </row>
    <row r="91" customFormat="false" ht="15" hidden="false" customHeight="false" outlineLevel="0" collapsed="false">
      <c r="A91" s="18"/>
      <c r="B91" s="8"/>
      <c r="C91" s="8"/>
      <c r="D91" s="19"/>
      <c r="E91" s="11"/>
      <c r="F91" s="12" t="str">
        <f aca="false">IF(B91="","",IFERROR(INDEX('De-para'!$B$5:$B$304,MATCH(B91,'De-para'!$A$5:$A$304,0)),"Sem de-para"))</f>
        <v/>
      </c>
      <c r="G91" s="12" t="str">
        <f aca="false">IF(B91="","",IFERROR(INDEX('De-para'!$C$5:$C$304,MATCH(B91,'De-para'!$A$5:$A$304,0))&amp;"","Sem de-para"))</f>
        <v/>
      </c>
      <c r="H91" s="12" t="str">
        <f aca="false">IF(B91="","",IFERROR(INDEX('De-para'!$D$5:$D$304,MATCH(B91,'De-para'!$A$5:$A$304,0))&amp;"",""))</f>
        <v/>
      </c>
      <c r="I91" s="12" t="str">
        <f aca="false">IF(B91="","",IFERROR(INDEX('De-para'!$E$5:$E$304,MATCH(B91,'De-para'!$A$5:$A$304,0))&amp;"",""))</f>
        <v/>
      </c>
      <c r="J91" s="12" t="str">
        <f aca="false">IF(B91="","",IFERROR(INDEX('De-para'!$F$5:$F$304,MATCH(B91,'De-para'!$A$5:$A$304,0))&amp;"",""))</f>
        <v/>
      </c>
      <c r="K91" s="13" t="str">
        <f aca="false">IF(OR(J91="",D91=""),"",IF(J91="Receita",D91,-D91))</f>
        <v/>
      </c>
      <c r="L91" s="12" t="str">
        <f aca="false">IF(C91="","",IFERROR(INDEX('Centros de custo'!$C$5:$C$64,MATCH(C91,'Centros de custo'!$A$5:$A$64,0)),""))</f>
        <v/>
      </c>
      <c r="M91" s="12" t="str">
        <f aca="false">IF(C91="","",IFERROR(INDEX('Centros de custo'!$E$5:$E$64,MATCH(C91,'Centros de custo'!$A$5:$A$64,0)),""))</f>
        <v/>
      </c>
      <c r="N91" s="12" t="str">
        <f aca="false">IF(B91="","",IF(C91="","Sem CC",IF(ISNA(MATCH(C91,'Centros de custo'!$A$5:$A$64,0)),"Inexistente",IF(INDEX('Centros de custo'!$F$5:$F$64,MATCH(C91,'Centros de custo'!$A$5:$A$64,0))="Não","Inativo","OK"))))</f>
        <v/>
      </c>
      <c r="O91" s="12" t="str">
        <f aca="false">IF(B91="","",IF(G91="Sem de-para","Sem de-para",IF(IFERROR(INDEX('De-para'!$G$5:$G$304,MATCH(B91,'De-para'!$A$5:$A$304,0)),"")&lt;&gt;"OK","De-para inválido",IF(N91="Sem CC","Sem centro de custo",IF(N91&lt;&gt;"OK","Centro de custo "&amp;LOWER(N91),"OK")))))</f>
        <v/>
      </c>
    </row>
    <row r="92" customFormat="false" ht="15" hidden="false" customHeight="false" outlineLevel="0" collapsed="false">
      <c r="A92" s="18"/>
      <c r="B92" s="8"/>
      <c r="C92" s="8"/>
      <c r="D92" s="19"/>
      <c r="E92" s="11"/>
      <c r="F92" s="12" t="str">
        <f aca="false">IF(B92="","",IFERROR(INDEX('De-para'!$B$5:$B$304,MATCH(B92,'De-para'!$A$5:$A$304,0)),"Sem de-para"))</f>
        <v/>
      </c>
      <c r="G92" s="12" t="str">
        <f aca="false">IF(B92="","",IFERROR(INDEX('De-para'!$C$5:$C$304,MATCH(B92,'De-para'!$A$5:$A$304,0))&amp;"","Sem de-para"))</f>
        <v/>
      </c>
      <c r="H92" s="12" t="str">
        <f aca="false">IF(B92="","",IFERROR(INDEX('De-para'!$D$5:$D$304,MATCH(B92,'De-para'!$A$5:$A$304,0))&amp;"",""))</f>
        <v/>
      </c>
      <c r="I92" s="12" t="str">
        <f aca="false">IF(B92="","",IFERROR(INDEX('De-para'!$E$5:$E$304,MATCH(B92,'De-para'!$A$5:$A$304,0))&amp;"",""))</f>
        <v/>
      </c>
      <c r="J92" s="12" t="str">
        <f aca="false">IF(B92="","",IFERROR(INDEX('De-para'!$F$5:$F$304,MATCH(B92,'De-para'!$A$5:$A$304,0))&amp;"",""))</f>
        <v/>
      </c>
      <c r="K92" s="13" t="str">
        <f aca="false">IF(OR(J92="",D92=""),"",IF(J92="Receita",D92,-D92))</f>
        <v/>
      </c>
      <c r="L92" s="12" t="str">
        <f aca="false">IF(C92="","",IFERROR(INDEX('Centros de custo'!$C$5:$C$64,MATCH(C92,'Centros de custo'!$A$5:$A$64,0)),""))</f>
        <v/>
      </c>
      <c r="M92" s="12" t="str">
        <f aca="false">IF(C92="","",IFERROR(INDEX('Centros de custo'!$E$5:$E$64,MATCH(C92,'Centros de custo'!$A$5:$A$64,0)),""))</f>
        <v/>
      </c>
      <c r="N92" s="12" t="str">
        <f aca="false">IF(B92="","",IF(C92="","Sem CC",IF(ISNA(MATCH(C92,'Centros de custo'!$A$5:$A$64,0)),"Inexistente",IF(INDEX('Centros de custo'!$F$5:$F$64,MATCH(C92,'Centros de custo'!$A$5:$A$64,0))="Não","Inativo","OK"))))</f>
        <v/>
      </c>
      <c r="O92" s="12" t="str">
        <f aca="false">IF(B92="","",IF(G92="Sem de-para","Sem de-para",IF(IFERROR(INDEX('De-para'!$G$5:$G$304,MATCH(B92,'De-para'!$A$5:$A$304,0)),"")&lt;&gt;"OK","De-para inválido",IF(N92="Sem CC","Sem centro de custo",IF(N92&lt;&gt;"OK","Centro de custo "&amp;LOWER(N92),"OK")))))</f>
        <v/>
      </c>
    </row>
    <row r="93" customFormat="false" ht="15" hidden="false" customHeight="false" outlineLevel="0" collapsed="false">
      <c r="A93" s="18"/>
      <c r="B93" s="8"/>
      <c r="C93" s="8"/>
      <c r="D93" s="19"/>
      <c r="E93" s="11"/>
      <c r="F93" s="12" t="str">
        <f aca="false">IF(B93="","",IFERROR(INDEX('De-para'!$B$5:$B$304,MATCH(B93,'De-para'!$A$5:$A$304,0)),"Sem de-para"))</f>
        <v/>
      </c>
      <c r="G93" s="12" t="str">
        <f aca="false">IF(B93="","",IFERROR(INDEX('De-para'!$C$5:$C$304,MATCH(B93,'De-para'!$A$5:$A$304,0))&amp;"","Sem de-para"))</f>
        <v/>
      </c>
      <c r="H93" s="12" t="str">
        <f aca="false">IF(B93="","",IFERROR(INDEX('De-para'!$D$5:$D$304,MATCH(B93,'De-para'!$A$5:$A$304,0))&amp;"",""))</f>
        <v/>
      </c>
      <c r="I93" s="12" t="str">
        <f aca="false">IF(B93="","",IFERROR(INDEX('De-para'!$E$5:$E$304,MATCH(B93,'De-para'!$A$5:$A$304,0))&amp;"",""))</f>
        <v/>
      </c>
      <c r="J93" s="12" t="str">
        <f aca="false">IF(B93="","",IFERROR(INDEX('De-para'!$F$5:$F$304,MATCH(B93,'De-para'!$A$5:$A$304,0))&amp;"",""))</f>
        <v/>
      </c>
      <c r="K93" s="13" t="str">
        <f aca="false">IF(OR(J93="",D93=""),"",IF(J93="Receita",D93,-D93))</f>
        <v/>
      </c>
      <c r="L93" s="12" t="str">
        <f aca="false">IF(C93="","",IFERROR(INDEX('Centros de custo'!$C$5:$C$64,MATCH(C93,'Centros de custo'!$A$5:$A$64,0)),""))</f>
        <v/>
      </c>
      <c r="M93" s="12" t="str">
        <f aca="false">IF(C93="","",IFERROR(INDEX('Centros de custo'!$E$5:$E$64,MATCH(C93,'Centros de custo'!$A$5:$A$64,0)),""))</f>
        <v/>
      </c>
      <c r="N93" s="12" t="str">
        <f aca="false">IF(B93="","",IF(C93="","Sem CC",IF(ISNA(MATCH(C93,'Centros de custo'!$A$5:$A$64,0)),"Inexistente",IF(INDEX('Centros de custo'!$F$5:$F$64,MATCH(C93,'Centros de custo'!$A$5:$A$64,0))="Não","Inativo","OK"))))</f>
        <v/>
      </c>
      <c r="O93" s="12" t="str">
        <f aca="false">IF(B93="","",IF(G93="Sem de-para","Sem de-para",IF(IFERROR(INDEX('De-para'!$G$5:$G$304,MATCH(B93,'De-para'!$A$5:$A$304,0)),"")&lt;&gt;"OK","De-para inválido",IF(N93="Sem CC","Sem centro de custo",IF(N93&lt;&gt;"OK","Centro de custo "&amp;LOWER(N93),"OK")))))</f>
        <v/>
      </c>
    </row>
    <row r="94" customFormat="false" ht="15" hidden="false" customHeight="false" outlineLevel="0" collapsed="false">
      <c r="A94" s="18"/>
      <c r="B94" s="8"/>
      <c r="C94" s="8"/>
      <c r="D94" s="19"/>
      <c r="E94" s="11"/>
      <c r="F94" s="12" t="str">
        <f aca="false">IF(B94="","",IFERROR(INDEX('De-para'!$B$5:$B$304,MATCH(B94,'De-para'!$A$5:$A$304,0)),"Sem de-para"))</f>
        <v/>
      </c>
      <c r="G94" s="12" t="str">
        <f aca="false">IF(B94="","",IFERROR(INDEX('De-para'!$C$5:$C$304,MATCH(B94,'De-para'!$A$5:$A$304,0))&amp;"","Sem de-para"))</f>
        <v/>
      </c>
      <c r="H94" s="12" t="str">
        <f aca="false">IF(B94="","",IFERROR(INDEX('De-para'!$D$5:$D$304,MATCH(B94,'De-para'!$A$5:$A$304,0))&amp;"",""))</f>
        <v/>
      </c>
      <c r="I94" s="12" t="str">
        <f aca="false">IF(B94="","",IFERROR(INDEX('De-para'!$E$5:$E$304,MATCH(B94,'De-para'!$A$5:$A$304,0))&amp;"",""))</f>
        <v/>
      </c>
      <c r="J94" s="12" t="str">
        <f aca="false">IF(B94="","",IFERROR(INDEX('De-para'!$F$5:$F$304,MATCH(B94,'De-para'!$A$5:$A$304,0))&amp;"",""))</f>
        <v/>
      </c>
      <c r="K94" s="13" t="str">
        <f aca="false">IF(OR(J94="",D94=""),"",IF(J94="Receita",D94,-D94))</f>
        <v/>
      </c>
      <c r="L94" s="12" t="str">
        <f aca="false">IF(C94="","",IFERROR(INDEX('Centros de custo'!$C$5:$C$64,MATCH(C94,'Centros de custo'!$A$5:$A$64,0)),""))</f>
        <v/>
      </c>
      <c r="M94" s="12" t="str">
        <f aca="false">IF(C94="","",IFERROR(INDEX('Centros de custo'!$E$5:$E$64,MATCH(C94,'Centros de custo'!$A$5:$A$64,0)),""))</f>
        <v/>
      </c>
      <c r="N94" s="12" t="str">
        <f aca="false">IF(B94="","",IF(C94="","Sem CC",IF(ISNA(MATCH(C94,'Centros de custo'!$A$5:$A$64,0)),"Inexistente",IF(INDEX('Centros de custo'!$F$5:$F$64,MATCH(C94,'Centros de custo'!$A$5:$A$64,0))="Não","Inativo","OK"))))</f>
        <v/>
      </c>
      <c r="O94" s="12" t="str">
        <f aca="false">IF(B94="","",IF(G94="Sem de-para","Sem de-para",IF(IFERROR(INDEX('De-para'!$G$5:$G$304,MATCH(B94,'De-para'!$A$5:$A$304,0)),"")&lt;&gt;"OK","De-para inválido",IF(N94="Sem CC","Sem centro de custo",IF(N94&lt;&gt;"OK","Centro de custo "&amp;LOWER(N94),"OK")))))</f>
        <v/>
      </c>
    </row>
    <row r="95" customFormat="false" ht="15" hidden="false" customHeight="false" outlineLevel="0" collapsed="false">
      <c r="A95" s="18"/>
      <c r="B95" s="8"/>
      <c r="C95" s="8"/>
      <c r="D95" s="19"/>
      <c r="E95" s="11"/>
      <c r="F95" s="12" t="str">
        <f aca="false">IF(B95="","",IFERROR(INDEX('De-para'!$B$5:$B$304,MATCH(B95,'De-para'!$A$5:$A$304,0)),"Sem de-para"))</f>
        <v/>
      </c>
      <c r="G95" s="12" t="str">
        <f aca="false">IF(B95="","",IFERROR(INDEX('De-para'!$C$5:$C$304,MATCH(B95,'De-para'!$A$5:$A$304,0))&amp;"","Sem de-para"))</f>
        <v/>
      </c>
      <c r="H95" s="12" t="str">
        <f aca="false">IF(B95="","",IFERROR(INDEX('De-para'!$D$5:$D$304,MATCH(B95,'De-para'!$A$5:$A$304,0))&amp;"",""))</f>
        <v/>
      </c>
      <c r="I95" s="12" t="str">
        <f aca="false">IF(B95="","",IFERROR(INDEX('De-para'!$E$5:$E$304,MATCH(B95,'De-para'!$A$5:$A$304,0))&amp;"",""))</f>
        <v/>
      </c>
      <c r="J95" s="12" t="str">
        <f aca="false">IF(B95="","",IFERROR(INDEX('De-para'!$F$5:$F$304,MATCH(B95,'De-para'!$A$5:$A$304,0))&amp;"",""))</f>
        <v/>
      </c>
      <c r="K95" s="13" t="str">
        <f aca="false">IF(OR(J95="",D95=""),"",IF(J95="Receita",D95,-D95))</f>
        <v/>
      </c>
      <c r="L95" s="12" t="str">
        <f aca="false">IF(C95="","",IFERROR(INDEX('Centros de custo'!$C$5:$C$64,MATCH(C95,'Centros de custo'!$A$5:$A$64,0)),""))</f>
        <v/>
      </c>
      <c r="M95" s="12" t="str">
        <f aca="false">IF(C95="","",IFERROR(INDEX('Centros de custo'!$E$5:$E$64,MATCH(C95,'Centros de custo'!$A$5:$A$64,0)),""))</f>
        <v/>
      </c>
      <c r="N95" s="12" t="str">
        <f aca="false">IF(B95="","",IF(C95="","Sem CC",IF(ISNA(MATCH(C95,'Centros de custo'!$A$5:$A$64,0)),"Inexistente",IF(INDEX('Centros de custo'!$F$5:$F$64,MATCH(C95,'Centros de custo'!$A$5:$A$64,0))="Não","Inativo","OK"))))</f>
        <v/>
      </c>
      <c r="O95" s="12" t="str">
        <f aca="false">IF(B95="","",IF(G95="Sem de-para","Sem de-para",IF(IFERROR(INDEX('De-para'!$G$5:$G$304,MATCH(B95,'De-para'!$A$5:$A$304,0)),"")&lt;&gt;"OK","De-para inválido",IF(N95="Sem CC","Sem centro de custo",IF(N95&lt;&gt;"OK","Centro de custo "&amp;LOWER(N95),"OK")))))</f>
        <v/>
      </c>
    </row>
    <row r="96" customFormat="false" ht="15" hidden="false" customHeight="false" outlineLevel="0" collapsed="false">
      <c r="A96" s="18"/>
      <c r="B96" s="8"/>
      <c r="C96" s="8"/>
      <c r="D96" s="19"/>
      <c r="E96" s="11"/>
      <c r="F96" s="12" t="str">
        <f aca="false">IF(B96="","",IFERROR(INDEX('De-para'!$B$5:$B$304,MATCH(B96,'De-para'!$A$5:$A$304,0)),"Sem de-para"))</f>
        <v/>
      </c>
      <c r="G96" s="12" t="str">
        <f aca="false">IF(B96="","",IFERROR(INDEX('De-para'!$C$5:$C$304,MATCH(B96,'De-para'!$A$5:$A$304,0))&amp;"","Sem de-para"))</f>
        <v/>
      </c>
      <c r="H96" s="12" t="str">
        <f aca="false">IF(B96="","",IFERROR(INDEX('De-para'!$D$5:$D$304,MATCH(B96,'De-para'!$A$5:$A$304,0))&amp;"",""))</f>
        <v/>
      </c>
      <c r="I96" s="12" t="str">
        <f aca="false">IF(B96="","",IFERROR(INDEX('De-para'!$E$5:$E$304,MATCH(B96,'De-para'!$A$5:$A$304,0))&amp;"",""))</f>
        <v/>
      </c>
      <c r="J96" s="12" t="str">
        <f aca="false">IF(B96="","",IFERROR(INDEX('De-para'!$F$5:$F$304,MATCH(B96,'De-para'!$A$5:$A$304,0))&amp;"",""))</f>
        <v/>
      </c>
      <c r="K96" s="13" t="str">
        <f aca="false">IF(OR(J96="",D96=""),"",IF(J96="Receita",D96,-D96))</f>
        <v/>
      </c>
      <c r="L96" s="12" t="str">
        <f aca="false">IF(C96="","",IFERROR(INDEX('Centros de custo'!$C$5:$C$64,MATCH(C96,'Centros de custo'!$A$5:$A$64,0)),""))</f>
        <v/>
      </c>
      <c r="M96" s="12" t="str">
        <f aca="false">IF(C96="","",IFERROR(INDEX('Centros de custo'!$E$5:$E$64,MATCH(C96,'Centros de custo'!$A$5:$A$64,0)),""))</f>
        <v/>
      </c>
      <c r="N96" s="12" t="str">
        <f aca="false">IF(B96="","",IF(C96="","Sem CC",IF(ISNA(MATCH(C96,'Centros de custo'!$A$5:$A$64,0)),"Inexistente",IF(INDEX('Centros de custo'!$F$5:$F$64,MATCH(C96,'Centros de custo'!$A$5:$A$64,0))="Não","Inativo","OK"))))</f>
        <v/>
      </c>
      <c r="O96" s="12" t="str">
        <f aca="false">IF(B96="","",IF(G96="Sem de-para","Sem de-para",IF(IFERROR(INDEX('De-para'!$G$5:$G$304,MATCH(B96,'De-para'!$A$5:$A$304,0)),"")&lt;&gt;"OK","De-para inválido",IF(N96="Sem CC","Sem centro de custo",IF(N96&lt;&gt;"OK","Centro de custo "&amp;LOWER(N96),"OK")))))</f>
        <v/>
      </c>
    </row>
    <row r="97" customFormat="false" ht="15" hidden="false" customHeight="false" outlineLevel="0" collapsed="false">
      <c r="A97" s="18"/>
      <c r="B97" s="8"/>
      <c r="C97" s="8"/>
      <c r="D97" s="19"/>
      <c r="E97" s="11"/>
      <c r="F97" s="12" t="str">
        <f aca="false">IF(B97="","",IFERROR(INDEX('De-para'!$B$5:$B$304,MATCH(B97,'De-para'!$A$5:$A$304,0)),"Sem de-para"))</f>
        <v/>
      </c>
      <c r="G97" s="12" t="str">
        <f aca="false">IF(B97="","",IFERROR(INDEX('De-para'!$C$5:$C$304,MATCH(B97,'De-para'!$A$5:$A$304,0))&amp;"","Sem de-para"))</f>
        <v/>
      </c>
      <c r="H97" s="12" t="str">
        <f aca="false">IF(B97="","",IFERROR(INDEX('De-para'!$D$5:$D$304,MATCH(B97,'De-para'!$A$5:$A$304,0))&amp;"",""))</f>
        <v/>
      </c>
      <c r="I97" s="12" t="str">
        <f aca="false">IF(B97="","",IFERROR(INDEX('De-para'!$E$5:$E$304,MATCH(B97,'De-para'!$A$5:$A$304,0))&amp;"",""))</f>
        <v/>
      </c>
      <c r="J97" s="12" t="str">
        <f aca="false">IF(B97="","",IFERROR(INDEX('De-para'!$F$5:$F$304,MATCH(B97,'De-para'!$A$5:$A$304,0))&amp;"",""))</f>
        <v/>
      </c>
      <c r="K97" s="13" t="str">
        <f aca="false">IF(OR(J97="",D97=""),"",IF(J97="Receita",D97,-D97))</f>
        <v/>
      </c>
      <c r="L97" s="12" t="str">
        <f aca="false">IF(C97="","",IFERROR(INDEX('Centros de custo'!$C$5:$C$64,MATCH(C97,'Centros de custo'!$A$5:$A$64,0)),""))</f>
        <v/>
      </c>
      <c r="M97" s="12" t="str">
        <f aca="false">IF(C97="","",IFERROR(INDEX('Centros de custo'!$E$5:$E$64,MATCH(C97,'Centros de custo'!$A$5:$A$64,0)),""))</f>
        <v/>
      </c>
      <c r="N97" s="12" t="str">
        <f aca="false">IF(B97="","",IF(C97="","Sem CC",IF(ISNA(MATCH(C97,'Centros de custo'!$A$5:$A$64,0)),"Inexistente",IF(INDEX('Centros de custo'!$F$5:$F$64,MATCH(C97,'Centros de custo'!$A$5:$A$64,0))="Não","Inativo","OK"))))</f>
        <v/>
      </c>
      <c r="O97" s="12" t="str">
        <f aca="false">IF(B97="","",IF(G97="Sem de-para","Sem de-para",IF(IFERROR(INDEX('De-para'!$G$5:$G$304,MATCH(B97,'De-para'!$A$5:$A$304,0)),"")&lt;&gt;"OK","De-para inválido",IF(N97="Sem CC","Sem centro de custo",IF(N97&lt;&gt;"OK","Centro de custo "&amp;LOWER(N97),"OK")))))</f>
        <v/>
      </c>
    </row>
    <row r="98" customFormat="false" ht="15" hidden="false" customHeight="false" outlineLevel="0" collapsed="false">
      <c r="A98" s="18"/>
      <c r="B98" s="8"/>
      <c r="C98" s="8"/>
      <c r="D98" s="19"/>
      <c r="E98" s="11"/>
      <c r="F98" s="12" t="str">
        <f aca="false">IF(B98="","",IFERROR(INDEX('De-para'!$B$5:$B$304,MATCH(B98,'De-para'!$A$5:$A$304,0)),"Sem de-para"))</f>
        <v/>
      </c>
      <c r="G98" s="12" t="str">
        <f aca="false">IF(B98="","",IFERROR(INDEX('De-para'!$C$5:$C$304,MATCH(B98,'De-para'!$A$5:$A$304,0))&amp;"","Sem de-para"))</f>
        <v/>
      </c>
      <c r="H98" s="12" t="str">
        <f aca="false">IF(B98="","",IFERROR(INDEX('De-para'!$D$5:$D$304,MATCH(B98,'De-para'!$A$5:$A$304,0))&amp;"",""))</f>
        <v/>
      </c>
      <c r="I98" s="12" t="str">
        <f aca="false">IF(B98="","",IFERROR(INDEX('De-para'!$E$5:$E$304,MATCH(B98,'De-para'!$A$5:$A$304,0))&amp;"",""))</f>
        <v/>
      </c>
      <c r="J98" s="12" t="str">
        <f aca="false">IF(B98="","",IFERROR(INDEX('De-para'!$F$5:$F$304,MATCH(B98,'De-para'!$A$5:$A$304,0))&amp;"",""))</f>
        <v/>
      </c>
      <c r="K98" s="13" t="str">
        <f aca="false">IF(OR(J98="",D98=""),"",IF(J98="Receita",D98,-D98))</f>
        <v/>
      </c>
      <c r="L98" s="12" t="str">
        <f aca="false">IF(C98="","",IFERROR(INDEX('Centros de custo'!$C$5:$C$64,MATCH(C98,'Centros de custo'!$A$5:$A$64,0)),""))</f>
        <v/>
      </c>
      <c r="M98" s="12" t="str">
        <f aca="false">IF(C98="","",IFERROR(INDEX('Centros de custo'!$E$5:$E$64,MATCH(C98,'Centros de custo'!$A$5:$A$64,0)),""))</f>
        <v/>
      </c>
      <c r="N98" s="12" t="str">
        <f aca="false">IF(B98="","",IF(C98="","Sem CC",IF(ISNA(MATCH(C98,'Centros de custo'!$A$5:$A$64,0)),"Inexistente",IF(INDEX('Centros de custo'!$F$5:$F$64,MATCH(C98,'Centros de custo'!$A$5:$A$64,0))="Não","Inativo","OK"))))</f>
        <v/>
      </c>
      <c r="O98" s="12" t="str">
        <f aca="false">IF(B98="","",IF(G98="Sem de-para","Sem de-para",IF(IFERROR(INDEX('De-para'!$G$5:$G$304,MATCH(B98,'De-para'!$A$5:$A$304,0)),"")&lt;&gt;"OK","De-para inválido",IF(N98="Sem CC","Sem centro de custo",IF(N98&lt;&gt;"OK","Centro de custo "&amp;LOWER(N98),"OK")))))</f>
        <v/>
      </c>
    </row>
    <row r="99" customFormat="false" ht="15" hidden="false" customHeight="false" outlineLevel="0" collapsed="false">
      <c r="A99" s="18"/>
      <c r="B99" s="8"/>
      <c r="C99" s="8"/>
      <c r="D99" s="19"/>
      <c r="E99" s="11"/>
      <c r="F99" s="12" t="str">
        <f aca="false">IF(B99="","",IFERROR(INDEX('De-para'!$B$5:$B$304,MATCH(B99,'De-para'!$A$5:$A$304,0)),"Sem de-para"))</f>
        <v/>
      </c>
      <c r="G99" s="12" t="str">
        <f aca="false">IF(B99="","",IFERROR(INDEX('De-para'!$C$5:$C$304,MATCH(B99,'De-para'!$A$5:$A$304,0))&amp;"","Sem de-para"))</f>
        <v/>
      </c>
      <c r="H99" s="12" t="str">
        <f aca="false">IF(B99="","",IFERROR(INDEX('De-para'!$D$5:$D$304,MATCH(B99,'De-para'!$A$5:$A$304,0))&amp;"",""))</f>
        <v/>
      </c>
      <c r="I99" s="12" t="str">
        <f aca="false">IF(B99="","",IFERROR(INDEX('De-para'!$E$5:$E$304,MATCH(B99,'De-para'!$A$5:$A$304,0))&amp;"",""))</f>
        <v/>
      </c>
      <c r="J99" s="12" t="str">
        <f aca="false">IF(B99="","",IFERROR(INDEX('De-para'!$F$5:$F$304,MATCH(B99,'De-para'!$A$5:$A$304,0))&amp;"",""))</f>
        <v/>
      </c>
      <c r="K99" s="13" t="str">
        <f aca="false">IF(OR(J99="",D99=""),"",IF(J99="Receita",D99,-D99))</f>
        <v/>
      </c>
      <c r="L99" s="12" t="str">
        <f aca="false">IF(C99="","",IFERROR(INDEX('Centros de custo'!$C$5:$C$64,MATCH(C99,'Centros de custo'!$A$5:$A$64,0)),""))</f>
        <v/>
      </c>
      <c r="M99" s="12" t="str">
        <f aca="false">IF(C99="","",IFERROR(INDEX('Centros de custo'!$E$5:$E$64,MATCH(C99,'Centros de custo'!$A$5:$A$64,0)),""))</f>
        <v/>
      </c>
      <c r="N99" s="12" t="str">
        <f aca="false">IF(B99="","",IF(C99="","Sem CC",IF(ISNA(MATCH(C99,'Centros de custo'!$A$5:$A$64,0)),"Inexistente",IF(INDEX('Centros de custo'!$F$5:$F$64,MATCH(C99,'Centros de custo'!$A$5:$A$64,0))="Não","Inativo","OK"))))</f>
        <v/>
      </c>
      <c r="O99" s="12" t="str">
        <f aca="false">IF(B99="","",IF(G99="Sem de-para","Sem de-para",IF(IFERROR(INDEX('De-para'!$G$5:$G$304,MATCH(B99,'De-para'!$A$5:$A$304,0)),"")&lt;&gt;"OK","De-para inválido",IF(N99="Sem CC","Sem centro de custo",IF(N99&lt;&gt;"OK","Centro de custo "&amp;LOWER(N99),"OK")))))</f>
        <v/>
      </c>
    </row>
    <row r="100" customFormat="false" ht="15" hidden="false" customHeight="false" outlineLevel="0" collapsed="false">
      <c r="A100" s="18"/>
      <c r="B100" s="8"/>
      <c r="C100" s="8"/>
      <c r="D100" s="19"/>
      <c r="E100" s="11"/>
      <c r="F100" s="12" t="str">
        <f aca="false">IF(B100="","",IFERROR(INDEX('De-para'!$B$5:$B$304,MATCH(B100,'De-para'!$A$5:$A$304,0)),"Sem de-para"))</f>
        <v/>
      </c>
      <c r="G100" s="12" t="str">
        <f aca="false">IF(B100="","",IFERROR(INDEX('De-para'!$C$5:$C$304,MATCH(B100,'De-para'!$A$5:$A$304,0))&amp;"","Sem de-para"))</f>
        <v/>
      </c>
      <c r="H100" s="12" t="str">
        <f aca="false">IF(B100="","",IFERROR(INDEX('De-para'!$D$5:$D$304,MATCH(B100,'De-para'!$A$5:$A$304,0))&amp;"",""))</f>
        <v/>
      </c>
      <c r="I100" s="12" t="str">
        <f aca="false">IF(B100="","",IFERROR(INDEX('De-para'!$E$5:$E$304,MATCH(B100,'De-para'!$A$5:$A$304,0))&amp;"",""))</f>
        <v/>
      </c>
      <c r="J100" s="12" t="str">
        <f aca="false">IF(B100="","",IFERROR(INDEX('De-para'!$F$5:$F$304,MATCH(B100,'De-para'!$A$5:$A$304,0))&amp;"",""))</f>
        <v/>
      </c>
      <c r="K100" s="13" t="str">
        <f aca="false">IF(OR(J100="",D100=""),"",IF(J100="Receita",D100,-D100))</f>
        <v/>
      </c>
      <c r="L100" s="12" t="str">
        <f aca="false">IF(C100="","",IFERROR(INDEX('Centros de custo'!$C$5:$C$64,MATCH(C100,'Centros de custo'!$A$5:$A$64,0)),""))</f>
        <v/>
      </c>
      <c r="M100" s="12" t="str">
        <f aca="false">IF(C100="","",IFERROR(INDEX('Centros de custo'!$E$5:$E$64,MATCH(C100,'Centros de custo'!$A$5:$A$64,0)),""))</f>
        <v/>
      </c>
      <c r="N100" s="12" t="str">
        <f aca="false">IF(B100="","",IF(C100="","Sem CC",IF(ISNA(MATCH(C100,'Centros de custo'!$A$5:$A$64,0)),"Inexistente",IF(INDEX('Centros de custo'!$F$5:$F$64,MATCH(C100,'Centros de custo'!$A$5:$A$64,0))="Não","Inativo","OK"))))</f>
        <v/>
      </c>
      <c r="O100" s="12" t="str">
        <f aca="false">IF(B100="","",IF(G100="Sem de-para","Sem de-para",IF(IFERROR(INDEX('De-para'!$G$5:$G$304,MATCH(B100,'De-para'!$A$5:$A$304,0)),"")&lt;&gt;"OK","De-para inválido",IF(N100="Sem CC","Sem centro de custo",IF(N100&lt;&gt;"OK","Centro de custo "&amp;LOWER(N100),"OK")))))</f>
        <v/>
      </c>
    </row>
    <row r="101" customFormat="false" ht="15" hidden="false" customHeight="false" outlineLevel="0" collapsed="false">
      <c r="A101" s="18"/>
      <c r="B101" s="8"/>
      <c r="C101" s="8"/>
      <c r="D101" s="19"/>
      <c r="E101" s="11"/>
      <c r="F101" s="12" t="str">
        <f aca="false">IF(B101="","",IFERROR(INDEX('De-para'!$B$5:$B$304,MATCH(B101,'De-para'!$A$5:$A$304,0)),"Sem de-para"))</f>
        <v/>
      </c>
      <c r="G101" s="12" t="str">
        <f aca="false">IF(B101="","",IFERROR(INDEX('De-para'!$C$5:$C$304,MATCH(B101,'De-para'!$A$5:$A$304,0))&amp;"","Sem de-para"))</f>
        <v/>
      </c>
      <c r="H101" s="12" t="str">
        <f aca="false">IF(B101="","",IFERROR(INDEX('De-para'!$D$5:$D$304,MATCH(B101,'De-para'!$A$5:$A$304,0))&amp;"",""))</f>
        <v/>
      </c>
      <c r="I101" s="12" t="str">
        <f aca="false">IF(B101="","",IFERROR(INDEX('De-para'!$E$5:$E$304,MATCH(B101,'De-para'!$A$5:$A$304,0))&amp;"",""))</f>
        <v/>
      </c>
      <c r="J101" s="12" t="str">
        <f aca="false">IF(B101="","",IFERROR(INDEX('De-para'!$F$5:$F$304,MATCH(B101,'De-para'!$A$5:$A$304,0))&amp;"",""))</f>
        <v/>
      </c>
      <c r="K101" s="13" t="str">
        <f aca="false">IF(OR(J101="",D101=""),"",IF(J101="Receita",D101,-D101))</f>
        <v/>
      </c>
      <c r="L101" s="12" t="str">
        <f aca="false">IF(C101="","",IFERROR(INDEX('Centros de custo'!$C$5:$C$64,MATCH(C101,'Centros de custo'!$A$5:$A$64,0)),""))</f>
        <v/>
      </c>
      <c r="M101" s="12" t="str">
        <f aca="false">IF(C101="","",IFERROR(INDEX('Centros de custo'!$E$5:$E$64,MATCH(C101,'Centros de custo'!$A$5:$A$64,0)),""))</f>
        <v/>
      </c>
      <c r="N101" s="12" t="str">
        <f aca="false">IF(B101="","",IF(C101="","Sem CC",IF(ISNA(MATCH(C101,'Centros de custo'!$A$5:$A$64,0)),"Inexistente",IF(INDEX('Centros de custo'!$F$5:$F$64,MATCH(C101,'Centros de custo'!$A$5:$A$64,0))="Não","Inativo","OK"))))</f>
        <v/>
      </c>
      <c r="O101" s="12" t="str">
        <f aca="false">IF(B101="","",IF(G101="Sem de-para","Sem de-para",IF(IFERROR(INDEX('De-para'!$G$5:$G$304,MATCH(B101,'De-para'!$A$5:$A$304,0)),"")&lt;&gt;"OK","De-para inválido",IF(N101="Sem CC","Sem centro de custo",IF(N101&lt;&gt;"OK","Centro de custo "&amp;LOWER(N101),"OK")))))</f>
        <v/>
      </c>
    </row>
    <row r="102" customFormat="false" ht="15" hidden="false" customHeight="false" outlineLevel="0" collapsed="false">
      <c r="A102" s="18"/>
      <c r="B102" s="8"/>
      <c r="C102" s="8"/>
      <c r="D102" s="19"/>
      <c r="E102" s="11"/>
      <c r="F102" s="12" t="str">
        <f aca="false">IF(B102="","",IFERROR(INDEX('De-para'!$B$5:$B$304,MATCH(B102,'De-para'!$A$5:$A$304,0)),"Sem de-para"))</f>
        <v/>
      </c>
      <c r="G102" s="12" t="str">
        <f aca="false">IF(B102="","",IFERROR(INDEX('De-para'!$C$5:$C$304,MATCH(B102,'De-para'!$A$5:$A$304,0))&amp;"","Sem de-para"))</f>
        <v/>
      </c>
      <c r="H102" s="12" t="str">
        <f aca="false">IF(B102="","",IFERROR(INDEX('De-para'!$D$5:$D$304,MATCH(B102,'De-para'!$A$5:$A$304,0))&amp;"",""))</f>
        <v/>
      </c>
      <c r="I102" s="12" t="str">
        <f aca="false">IF(B102="","",IFERROR(INDEX('De-para'!$E$5:$E$304,MATCH(B102,'De-para'!$A$5:$A$304,0))&amp;"",""))</f>
        <v/>
      </c>
      <c r="J102" s="12" t="str">
        <f aca="false">IF(B102="","",IFERROR(INDEX('De-para'!$F$5:$F$304,MATCH(B102,'De-para'!$A$5:$A$304,0))&amp;"",""))</f>
        <v/>
      </c>
      <c r="K102" s="13" t="str">
        <f aca="false">IF(OR(J102="",D102=""),"",IF(J102="Receita",D102,-D102))</f>
        <v/>
      </c>
      <c r="L102" s="12" t="str">
        <f aca="false">IF(C102="","",IFERROR(INDEX('Centros de custo'!$C$5:$C$64,MATCH(C102,'Centros de custo'!$A$5:$A$64,0)),""))</f>
        <v/>
      </c>
      <c r="M102" s="12" t="str">
        <f aca="false">IF(C102="","",IFERROR(INDEX('Centros de custo'!$E$5:$E$64,MATCH(C102,'Centros de custo'!$A$5:$A$64,0)),""))</f>
        <v/>
      </c>
      <c r="N102" s="12" t="str">
        <f aca="false">IF(B102="","",IF(C102="","Sem CC",IF(ISNA(MATCH(C102,'Centros de custo'!$A$5:$A$64,0)),"Inexistente",IF(INDEX('Centros de custo'!$F$5:$F$64,MATCH(C102,'Centros de custo'!$A$5:$A$64,0))="Não","Inativo","OK"))))</f>
        <v/>
      </c>
      <c r="O102" s="12" t="str">
        <f aca="false">IF(B102="","",IF(G102="Sem de-para","Sem de-para",IF(IFERROR(INDEX('De-para'!$G$5:$G$304,MATCH(B102,'De-para'!$A$5:$A$304,0)),"")&lt;&gt;"OK","De-para inválido",IF(N102="Sem CC","Sem centro de custo",IF(N102&lt;&gt;"OK","Centro de custo "&amp;LOWER(N102),"OK")))))</f>
        <v/>
      </c>
    </row>
    <row r="103" customFormat="false" ht="15" hidden="false" customHeight="false" outlineLevel="0" collapsed="false">
      <c r="A103" s="18"/>
      <c r="B103" s="8"/>
      <c r="C103" s="8"/>
      <c r="D103" s="19"/>
      <c r="E103" s="11"/>
      <c r="F103" s="12" t="str">
        <f aca="false">IF(B103="","",IFERROR(INDEX('De-para'!$B$5:$B$304,MATCH(B103,'De-para'!$A$5:$A$304,0)),"Sem de-para"))</f>
        <v/>
      </c>
      <c r="G103" s="12" t="str">
        <f aca="false">IF(B103="","",IFERROR(INDEX('De-para'!$C$5:$C$304,MATCH(B103,'De-para'!$A$5:$A$304,0))&amp;"","Sem de-para"))</f>
        <v/>
      </c>
      <c r="H103" s="12" t="str">
        <f aca="false">IF(B103="","",IFERROR(INDEX('De-para'!$D$5:$D$304,MATCH(B103,'De-para'!$A$5:$A$304,0))&amp;"",""))</f>
        <v/>
      </c>
      <c r="I103" s="12" t="str">
        <f aca="false">IF(B103="","",IFERROR(INDEX('De-para'!$E$5:$E$304,MATCH(B103,'De-para'!$A$5:$A$304,0))&amp;"",""))</f>
        <v/>
      </c>
      <c r="J103" s="12" t="str">
        <f aca="false">IF(B103="","",IFERROR(INDEX('De-para'!$F$5:$F$304,MATCH(B103,'De-para'!$A$5:$A$304,0))&amp;"",""))</f>
        <v/>
      </c>
      <c r="K103" s="13" t="str">
        <f aca="false">IF(OR(J103="",D103=""),"",IF(J103="Receita",D103,-D103))</f>
        <v/>
      </c>
      <c r="L103" s="12" t="str">
        <f aca="false">IF(C103="","",IFERROR(INDEX('Centros de custo'!$C$5:$C$64,MATCH(C103,'Centros de custo'!$A$5:$A$64,0)),""))</f>
        <v/>
      </c>
      <c r="M103" s="12" t="str">
        <f aca="false">IF(C103="","",IFERROR(INDEX('Centros de custo'!$E$5:$E$64,MATCH(C103,'Centros de custo'!$A$5:$A$64,0)),""))</f>
        <v/>
      </c>
      <c r="N103" s="12" t="str">
        <f aca="false">IF(B103="","",IF(C103="","Sem CC",IF(ISNA(MATCH(C103,'Centros de custo'!$A$5:$A$64,0)),"Inexistente",IF(INDEX('Centros de custo'!$F$5:$F$64,MATCH(C103,'Centros de custo'!$A$5:$A$64,0))="Não","Inativo","OK"))))</f>
        <v/>
      </c>
      <c r="O103" s="12" t="str">
        <f aca="false">IF(B103="","",IF(G103="Sem de-para","Sem de-para",IF(IFERROR(INDEX('De-para'!$G$5:$G$304,MATCH(B103,'De-para'!$A$5:$A$304,0)),"")&lt;&gt;"OK","De-para inválido",IF(N103="Sem CC","Sem centro de custo",IF(N103&lt;&gt;"OK","Centro de custo "&amp;LOWER(N103),"OK")))))</f>
        <v/>
      </c>
    </row>
    <row r="104" customFormat="false" ht="15" hidden="false" customHeight="false" outlineLevel="0" collapsed="false">
      <c r="A104" s="18"/>
      <c r="B104" s="8"/>
      <c r="C104" s="8"/>
      <c r="D104" s="19"/>
      <c r="E104" s="11"/>
      <c r="F104" s="12" t="str">
        <f aca="false">IF(B104="","",IFERROR(INDEX('De-para'!$B$5:$B$304,MATCH(B104,'De-para'!$A$5:$A$304,0)),"Sem de-para"))</f>
        <v/>
      </c>
      <c r="G104" s="12" t="str">
        <f aca="false">IF(B104="","",IFERROR(INDEX('De-para'!$C$5:$C$304,MATCH(B104,'De-para'!$A$5:$A$304,0))&amp;"","Sem de-para"))</f>
        <v/>
      </c>
      <c r="H104" s="12" t="str">
        <f aca="false">IF(B104="","",IFERROR(INDEX('De-para'!$D$5:$D$304,MATCH(B104,'De-para'!$A$5:$A$304,0))&amp;"",""))</f>
        <v/>
      </c>
      <c r="I104" s="12" t="str">
        <f aca="false">IF(B104="","",IFERROR(INDEX('De-para'!$E$5:$E$304,MATCH(B104,'De-para'!$A$5:$A$304,0))&amp;"",""))</f>
        <v/>
      </c>
      <c r="J104" s="12" t="str">
        <f aca="false">IF(B104="","",IFERROR(INDEX('De-para'!$F$5:$F$304,MATCH(B104,'De-para'!$A$5:$A$304,0))&amp;"",""))</f>
        <v/>
      </c>
      <c r="K104" s="13" t="str">
        <f aca="false">IF(OR(J104="",D104=""),"",IF(J104="Receita",D104,-D104))</f>
        <v/>
      </c>
      <c r="L104" s="12" t="str">
        <f aca="false">IF(C104="","",IFERROR(INDEX('Centros de custo'!$C$5:$C$64,MATCH(C104,'Centros de custo'!$A$5:$A$64,0)),""))</f>
        <v/>
      </c>
      <c r="M104" s="12" t="str">
        <f aca="false">IF(C104="","",IFERROR(INDEX('Centros de custo'!$E$5:$E$64,MATCH(C104,'Centros de custo'!$A$5:$A$64,0)),""))</f>
        <v/>
      </c>
      <c r="N104" s="12" t="str">
        <f aca="false">IF(B104="","",IF(C104="","Sem CC",IF(ISNA(MATCH(C104,'Centros de custo'!$A$5:$A$64,0)),"Inexistente",IF(INDEX('Centros de custo'!$F$5:$F$64,MATCH(C104,'Centros de custo'!$A$5:$A$64,0))="Não","Inativo","OK"))))</f>
        <v/>
      </c>
      <c r="O104" s="12" t="str">
        <f aca="false">IF(B104="","",IF(G104="Sem de-para","Sem de-para",IF(IFERROR(INDEX('De-para'!$G$5:$G$304,MATCH(B104,'De-para'!$A$5:$A$304,0)),"")&lt;&gt;"OK","De-para inválido",IF(N104="Sem CC","Sem centro de custo",IF(N104&lt;&gt;"OK","Centro de custo "&amp;LOWER(N104),"OK")))))</f>
        <v/>
      </c>
    </row>
    <row r="105" customFormat="false" ht="15" hidden="false" customHeight="false" outlineLevel="0" collapsed="false">
      <c r="A105" s="18"/>
      <c r="B105" s="8"/>
      <c r="C105" s="8"/>
      <c r="D105" s="19"/>
      <c r="E105" s="11"/>
      <c r="F105" s="12" t="str">
        <f aca="false">IF(B105="","",IFERROR(INDEX('De-para'!$B$5:$B$304,MATCH(B105,'De-para'!$A$5:$A$304,0)),"Sem de-para"))</f>
        <v/>
      </c>
      <c r="G105" s="12" t="str">
        <f aca="false">IF(B105="","",IFERROR(INDEX('De-para'!$C$5:$C$304,MATCH(B105,'De-para'!$A$5:$A$304,0))&amp;"","Sem de-para"))</f>
        <v/>
      </c>
      <c r="H105" s="12" t="str">
        <f aca="false">IF(B105="","",IFERROR(INDEX('De-para'!$D$5:$D$304,MATCH(B105,'De-para'!$A$5:$A$304,0))&amp;"",""))</f>
        <v/>
      </c>
      <c r="I105" s="12" t="str">
        <f aca="false">IF(B105="","",IFERROR(INDEX('De-para'!$E$5:$E$304,MATCH(B105,'De-para'!$A$5:$A$304,0))&amp;"",""))</f>
        <v/>
      </c>
      <c r="J105" s="12" t="str">
        <f aca="false">IF(B105="","",IFERROR(INDEX('De-para'!$F$5:$F$304,MATCH(B105,'De-para'!$A$5:$A$304,0))&amp;"",""))</f>
        <v/>
      </c>
      <c r="K105" s="13" t="str">
        <f aca="false">IF(OR(J105="",D105=""),"",IF(J105="Receita",D105,-D105))</f>
        <v/>
      </c>
      <c r="L105" s="12" t="str">
        <f aca="false">IF(C105="","",IFERROR(INDEX('Centros de custo'!$C$5:$C$64,MATCH(C105,'Centros de custo'!$A$5:$A$64,0)),""))</f>
        <v/>
      </c>
      <c r="M105" s="12" t="str">
        <f aca="false">IF(C105="","",IFERROR(INDEX('Centros de custo'!$E$5:$E$64,MATCH(C105,'Centros de custo'!$A$5:$A$64,0)),""))</f>
        <v/>
      </c>
      <c r="N105" s="12" t="str">
        <f aca="false">IF(B105="","",IF(C105="","Sem CC",IF(ISNA(MATCH(C105,'Centros de custo'!$A$5:$A$64,0)),"Inexistente",IF(INDEX('Centros de custo'!$F$5:$F$64,MATCH(C105,'Centros de custo'!$A$5:$A$64,0))="Não","Inativo","OK"))))</f>
        <v/>
      </c>
      <c r="O105" s="12" t="str">
        <f aca="false">IF(B105="","",IF(G105="Sem de-para","Sem de-para",IF(IFERROR(INDEX('De-para'!$G$5:$G$304,MATCH(B105,'De-para'!$A$5:$A$304,0)),"")&lt;&gt;"OK","De-para inválido",IF(N105="Sem CC","Sem centro de custo",IF(N105&lt;&gt;"OK","Centro de custo "&amp;LOWER(N105),"OK")))))</f>
        <v/>
      </c>
    </row>
    <row r="106" customFormat="false" ht="15" hidden="false" customHeight="false" outlineLevel="0" collapsed="false">
      <c r="A106" s="18"/>
      <c r="B106" s="8"/>
      <c r="C106" s="8"/>
      <c r="D106" s="19"/>
      <c r="E106" s="11"/>
      <c r="F106" s="12" t="str">
        <f aca="false">IF(B106="","",IFERROR(INDEX('De-para'!$B$5:$B$304,MATCH(B106,'De-para'!$A$5:$A$304,0)),"Sem de-para"))</f>
        <v/>
      </c>
      <c r="G106" s="12" t="str">
        <f aca="false">IF(B106="","",IFERROR(INDEX('De-para'!$C$5:$C$304,MATCH(B106,'De-para'!$A$5:$A$304,0))&amp;"","Sem de-para"))</f>
        <v/>
      </c>
      <c r="H106" s="12" t="str">
        <f aca="false">IF(B106="","",IFERROR(INDEX('De-para'!$D$5:$D$304,MATCH(B106,'De-para'!$A$5:$A$304,0))&amp;"",""))</f>
        <v/>
      </c>
      <c r="I106" s="12" t="str">
        <f aca="false">IF(B106="","",IFERROR(INDEX('De-para'!$E$5:$E$304,MATCH(B106,'De-para'!$A$5:$A$304,0))&amp;"",""))</f>
        <v/>
      </c>
      <c r="J106" s="12" t="str">
        <f aca="false">IF(B106="","",IFERROR(INDEX('De-para'!$F$5:$F$304,MATCH(B106,'De-para'!$A$5:$A$304,0))&amp;"",""))</f>
        <v/>
      </c>
      <c r="K106" s="13" t="str">
        <f aca="false">IF(OR(J106="",D106=""),"",IF(J106="Receita",D106,-D106))</f>
        <v/>
      </c>
      <c r="L106" s="12" t="str">
        <f aca="false">IF(C106="","",IFERROR(INDEX('Centros de custo'!$C$5:$C$64,MATCH(C106,'Centros de custo'!$A$5:$A$64,0)),""))</f>
        <v/>
      </c>
      <c r="M106" s="12" t="str">
        <f aca="false">IF(C106="","",IFERROR(INDEX('Centros de custo'!$E$5:$E$64,MATCH(C106,'Centros de custo'!$A$5:$A$64,0)),""))</f>
        <v/>
      </c>
      <c r="N106" s="12" t="str">
        <f aca="false">IF(B106="","",IF(C106="","Sem CC",IF(ISNA(MATCH(C106,'Centros de custo'!$A$5:$A$64,0)),"Inexistente",IF(INDEX('Centros de custo'!$F$5:$F$64,MATCH(C106,'Centros de custo'!$A$5:$A$64,0))="Não","Inativo","OK"))))</f>
        <v/>
      </c>
      <c r="O106" s="12" t="str">
        <f aca="false">IF(B106="","",IF(G106="Sem de-para","Sem de-para",IF(IFERROR(INDEX('De-para'!$G$5:$G$304,MATCH(B106,'De-para'!$A$5:$A$304,0)),"")&lt;&gt;"OK","De-para inválido",IF(N106="Sem CC","Sem centro de custo",IF(N106&lt;&gt;"OK","Centro de custo "&amp;LOWER(N106),"OK")))))</f>
        <v/>
      </c>
    </row>
    <row r="107" customFormat="false" ht="15" hidden="false" customHeight="false" outlineLevel="0" collapsed="false">
      <c r="A107" s="18"/>
      <c r="B107" s="8"/>
      <c r="C107" s="8"/>
      <c r="D107" s="19"/>
      <c r="E107" s="11"/>
      <c r="F107" s="12" t="str">
        <f aca="false">IF(B107="","",IFERROR(INDEX('De-para'!$B$5:$B$304,MATCH(B107,'De-para'!$A$5:$A$304,0)),"Sem de-para"))</f>
        <v/>
      </c>
      <c r="G107" s="12" t="str">
        <f aca="false">IF(B107="","",IFERROR(INDEX('De-para'!$C$5:$C$304,MATCH(B107,'De-para'!$A$5:$A$304,0))&amp;"","Sem de-para"))</f>
        <v/>
      </c>
      <c r="H107" s="12" t="str">
        <f aca="false">IF(B107="","",IFERROR(INDEX('De-para'!$D$5:$D$304,MATCH(B107,'De-para'!$A$5:$A$304,0))&amp;"",""))</f>
        <v/>
      </c>
      <c r="I107" s="12" t="str">
        <f aca="false">IF(B107="","",IFERROR(INDEX('De-para'!$E$5:$E$304,MATCH(B107,'De-para'!$A$5:$A$304,0))&amp;"",""))</f>
        <v/>
      </c>
      <c r="J107" s="12" t="str">
        <f aca="false">IF(B107="","",IFERROR(INDEX('De-para'!$F$5:$F$304,MATCH(B107,'De-para'!$A$5:$A$304,0))&amp;"",""))</f>
        <v/>
      </c>
      <c r="K107" s="13" t="str">
        <f aca="false">IF(OR(J107="",D107=""),"",IF(J107="Receita",D107,-D107))</f>
        <v/>
      </c>
      <c r="L107" s="12" t="str">
        <f aca="false">IF(C107="","",IFERROR(INDEX('Centros de custo'!$C$5:$C$64,MATCH(C107,'Centros de custo'!$A$5:$A$64,0)),""))</f>
        <v/>
      </c>
      <c r="M107" s="12" t="str">
        <f aca="false">IF(C107="","",IFERROR(INDEX('Centros de custo'!$E$5:$E$64,MATCH(C107,'Centros de custo'!$A$5:$A$64,0)),""))</f>
        <v/>
      </c>
      <c r="N107" s="12" t="str">
        <f aca="false">IF(B107="","",IF(C107="","Sem CC",IF(ISNA(MATCH(C107,'Centros de custo'!$A$5:$A$64,0)),"Inexistente",IF(INDEX('Centros de custo'!$F$5:$F$64,MATCH(C107,'Centros de custo'!$A$5:$A$64,0))="Não","Inativo","OK"))))</f>
        <v/>
      </c>
      <c r="O107" s="12" t="str">
        <f aca="false">IF(B107="","",IF(G107="Sem de-para","Sem de-para",IF(IFERROR(INDEX('De-para'!$G$5:$G$304,MATCH(B107,'De-para'!$A$5:$A$304,0)),"")&lt;&gt;"OK","De-para inválido",IF(N107="Sem CC","Sem centro de custo",IF(N107&lt;&gt;"OK","Centro de custo "&amp;LOWER(N107),"OK")))))</f>
        <v/>
      </c>
    </row>
    <row r="108" customFormat="false" ht="15" hidden="false" customHeight="false" outlineLevel="0" collapsed="false">
      <c r="A108" s="18"/>
      <c r="B108" s="8"/>
      <c r="C108" s="8"/>
      <c r="D108" s="19"/>
      <c r="E108" s="11"/>
      <c r="F108" s="12" t="str">
        <f aca="false">IF(B108="","",IFERROR(INDEX('De-para'!$B$5:$B$304,MATCH(B108,'De-para'!$A$5:$A$304,0)),"Sem de-para"))</f>
        <v/>
      </c>
      <c r="G108" s="12" t="str">
        <f aca="false">IF(B108="","",IFERROR(INDEX('De-para'!$C$5:$C$304,MATCH(B108,'De-para'!$A$5:$A$304,0))&amp;"","Sem de-para"))</f>
        <v/>
      </c>
      <c r="H108" s="12" t="str">
        <f aca="false">IF(B108="","",IFERROR(INDEX('De-para'!$D$5:$D$304,MATCH(B108,'De-para'!$A$5:$A$304,0))&amp;"",""))</f>
        <v/>
      </c>
      <c r="I108" s="12" t="str">
        <f aca="false">IF(B108="","",IFERROR(INDEX('De-para'!$E$5:$E$304,MATCH(B108,'De-para'!$A$5:$A$304,0))&amp;"",""))</f>
        <v/>
      </c>
      <c r="J108" s="12" t="str">
        <f aca="false">IF(B108="","",IFERROR(INDEX('De-para'!$F$5:$F$304,MATCH(B108,'De-para'!$A$5:$A$304,0))&amp;"",""))</f>
        <v/>
      </c>
      <c r="K108" s="13" t="str">
        <f aca="false">IF(OR(J108="",D108=""),"",IF(J108="Receita",D108,-D108))</f>
        <v/>
      </c>
      <c r="L108" s="12" t="str">
        <f aca="false">IF(C108="","",IFERROR(INDEX('Centros de custo'!$C$5:$C$64,MATCH(C108,'Centros de custo'!$A$5:$A$64,0)),""))</f>
        <v/>
      </c>
      <c r="M108" s="12" t="str">
        <f aca="false">IF(C108="","",IFERROR(INDEX('Centros de custo'!$E$5:$E$64,MATCH(C108,'Centros de custo'!$A$5:$A$64,0)),""))</f>
        <v/>
      </c>
      <c r="N108" s="12" t="str">
        <f aca="false">IF(B108="","",IF(C108="","Sem CC",IF(ISNA(MATCH(C108,'Centros de custo'!$A$5:$A$64,0)),"Inexistente",IF(INDEX('Centros de custo'!$F$5:$F$64,MATCH(C108,'Centros de custo'!$A$5:$A$64,0))="Não","Inativo","OK"))))</f>
        <v/>
      </c>
      <c r="O108" s="12" t="str">
        <f aca="false">IF(B108="","",IF(G108="Sem de-para","Sem de-para",IF(IFERROR(INDEX('De-para'!$G$5:$G$304,MATCH(B108,'De-para'!$A$5:$A$304,0)),"")&lt;&gt;"OK","De-para inválido",IF(N108="Sem CC","Sem centro de custo",IF(N108&lt;&gt;"OK","Centro de custo "&amp;LOWER(N108),"OK")))))</f>
        <v/>
      </c>
    </row>
    <row r="109" customFormat="false" ht="15" hidden="false" customHeight="false" outlineLevel="0" collapsed="false">
      <c r="A109" s="18"/>
      <c r="B109" s="8"/>
      <c r="C109" s="8"/>
      <c r="D109" s="19"/>
      <c r="E109" s="11"/>
      <c r="F109" s="12" t="str">
        <f aca="false">IF(B109="","",IFERROR(INDEX('De-para'!$B$5:$B$304,MATCH(B109,'De-para'!$A$5:$A$304,0)),"Sem de-para"))</f>
        <v/>
      </c>
      <c r="G109" s="12" t="str">
        <f aca="false">IF(B109="","",IFERROR(INDEX('De-para'!$C$5:$C$304,MATCH(B109,'De-para'!$A$5:$A$304,0))&amp;"","Sem de-para"))</f>
        <v/>
      </c>
      <c r="H109" s="12" t="str">
        <f aca="false">IF(B109="","",IFERROR(INDEX('De-para'!$D$5:$D$304,MATCH(B109,'De-para'!$A$5:$A$304,0))&amp;"",""))</f>
        <v/>
      </c>
      <c r="I109" s="12" t="str">
        <f aca="false">IF(B109="","",IFERROR(INDEX('De-para'!$E$5:$E$304,MATCH(B109,'De-para'!$A$5:$A$304,0))&amp;"",""))</f>
        <v/>
      </c>
      <c r="J109" s="12" t="str">
        <f aca="false">IF(B109="","",IFERROR(INDEX('De-para'!$F$5:$F$304,MATCH(B109,'De-para'!$A$5:$A$304,0))&amp;"",""))</f>
        <v/>
      </c>
      <c r="K109" s="13" t="str">
        <f aca="false">IF(OR(J109="",D109=""),"",IF(J109="Receita",D109,-D109))</f>
        <v/>
      </c>
      <c r="L109" s="12" t="str">
        <f aca="false">IF(C109="","",IFERROR(INDEX('Centros de custo'!$C$5:$C$64,MATCH(C109,'Centros de custo'!$A$5:$A$64,0)),""))</f>
        <v/>
      </c>
      <c r="M109" s="12" t="str">
        <f aca="false">IF(C109="","",IFERROR(INDEX('Centros de custo'!$E$5:$E$64,MATCH(C109,'Centros de custo'!$A$5:$A$64,0)),""))</f>
        <v/>
      </c>
      <c r="N109" s="12" t="str">
        <f aca="false">IF(B109="","",IF(C109="","Sem CC",IF(ISNA(MATCH(C109,'Centros de custo'!$A$5:$A$64,0)),"Inexistente",IF(INDEX('Centros de custo'!$F$5:$F$64,MATCH(C109,'Centros de custo'!$A$5:$A$64,0))="Não","Inativo","OK"))))</f>
        <v/>
      </c>
      <c r="O109" s="12" t="str">
        <f aca="false">IF(B109="","",IF(G109="Sem de-para","Sem de-para",IF(IFERROR(INDEX('De-para'!$G$5:$G$304,MATCH(B109,'De-para'!$A$5:$A$304,0)),"")&lt;&gt;"OK","De-para inválido",IF(N109="Sem CC","Sem centro de custo",IF(N109&lt;&gt;"OK","Centro de custo "&amp;LOWER(N109),"OK")))))</f>
        <v/>
      </c>
    </row>
    <row r="110" customFormat="false" ht="15" hidden="false" customHeight="false" outlineLevel="0" collapsed="false">
      <c r="A110" s="18"/>
      <c r="B110" s="8"/>
      <c r="C110" s="8"/>
      <c r="D110" s="19"/>
      <c r="E110" s="11"/>
      <c r="F110" s="12" t="str">
        <f aca="false">IF(B110="","",IFERROR(INDEX('De-para'!$B$5:$B$304,MATCH(B110,'De-para'!$A$5:$A$304,0)),"Sem de-para"))</f>
        <v/>
      </c>
      <c r="G110" s="12" t="str">
        <f aca="false">IF(B110="","",IFERROR(INDEX('De-para'!$C$5:$C$304,MATCH(B110,'De-para'!$A$5:$A$304,0))&amp;"","Sem de-para"))</f>
        <v/>
      </c>
      <c r="H110" s="12" t="str">
        <f aca="false">IF(B110="","",IFERROR(INDEX('De-para'!$D$5:$D$304,MATCH(B110,'De-para'!$A$5:$A$304,0))&amp;"",""))</f>
        <v/>
      </c>
      <c r="I110" s="12" t="str">
        <f aca="false">IF(B110="","",IFERROR(INDEX('De-para'!$E$5:$E$304,MATCH(B110,'De-para'!$A$5:$A$304,0))&amp;"",""))</f>
        <v/>
      </c>
      <c r="J110" s="12" t="str">
        <f aca="false">IF(B110="","",IFERROR(INDEX('De-para'!$F$5:$F$304,MATCH(B110,'De-para'!$A$5:$A$304,0))&amp;"",""))</f>
        <v/>
      </c>
      <c r="K110" s="13" t="str">
        <f aca="false">IF(OR(J110="",D110=""),"",IF(J110="Receita",D110,-D110))</f>
        <v/>
      </c>
      <c r="L110" s="12" t="str">
        <f aca="false">IF(C110="","",IFERROR(INDEX('Centros de custo'!$C$5:$C$64,MATCH(C110,'Centros de custo'!$A$5:$A$64,0)),""))</f>
        <v/>
      </c>
      <c r="M110" s="12" t="str">
        <f aca="false">IF(C110="","",IFERROR(INDEX('Centros de custo'!$E$5:$E$64,MATCH(C110,'Centros de custo'!$A$5:$A$64,0)),""))</f>
        <v/>
      </c>
      <c r="N110" s="12" t="str">
        <f aca="false">IF(B110="","",IF(C110="","Sem CC",IF(ISNA(MATCH(C110,'Centros de custo'!$A$5:$A$64,0)),"Inexistente",IF(INDEX('Centros de custo'!$F$5:$F$64,MATCH(C110,'Centros de custo'!$A$5:$A$64,0))="Não","Inativo","OK"))))</f>
        <v/>
      </c>
      <c r="O110" s="12" t="str">
        <f aca="false">IF(B110="","",IF(G110="Sem de-para","Sem de-para",IF(IFERROR(INDEX('De-para'!$G$5:$G$304,MATCH(B110,'De-para'!$A$5:$A$304,0)),"")&lt;&gt;"OK","De-para inválido",IF(N110="Sem CC","Sem centro de custo",IF(N110&lt;&gt;"OK","Centro de custo "&amp;LOWER(N110),"OK")))))</f>
        <v/>
      </c>
    </row>
    <row r="111" customFormat="false" ht="15" hidden="false" customHeight="false" outlineLevel="0" collapsed="false">
      <c r="A111" s="18"/>
      <c r="B111" s="8"/>
      <c r="C111" s="8"/>
      <c r="D111" s="19"/>
      <c r="E111" s="11"/>
      <c r="F111" s="12" t="str">
        <f aca="false">IF(B111="","",IFERROR(INDEX('De-para'!$B$5:$B$304,MATCH(B111,'De-para'!$A$5:$A$304,0)),"Sem de-para"))</f>
        <v/>
      </c>
      <c r="G111" s="12" t="str">
        <f aca="false">IF(B111="","",IFERROR(INDEX('De-para'!$C$5:$C$304,MATCH(B111,'De-para'!$A$5:$A$304,0))&amp;"","Sem de-para"))</f>
        <v/>
      </c>
      <c r="H111" s="12" t="str">
        <f aca="false">IF(B111="","",IFERROR(INDEX('De-para'!$D$5:$D$304,MATCH(B111,'De-para'!$A$5:$A$304,0))&amp;"",""))</f>
        <v/>
      </c>
      <c r="I111" s="12" t="str">
        <f aca="false">IF(B111="","",IFERROR(INDEX('De-para'!$E$5:$E$304,MATCH(B111,'De-para'!$A$5:$A$304,0))&amp;"",""))</f>
        <v/>
      </c>
      <c r="J111" s="12" t="str">
        <f aca="false">IF(B111="","",IFERROR(INDEX('De-para'!$F$5:$F$304,MATCH(B111,'De-para'!$A$5:$A$304,0))&amp;"",""))</f>
        <v/>
      </c>
      <c r="K111" s="13" t="str">
        <f aca="false">IF(OR(J111="",D111=""),"",IF(J111="Receita",D111,-D111))</f>
        <v/>
      </c>
      <c r="L111" s="12" t="str">
        <f aca="false">IF(C111="","",IFERROR(INDEX('Centros de custo'!$C$5:$C$64,MATCH(C111,'Centros de custo'!$A$5:$A$64,0)),""))</f>
        <v/>
      </c>
      <c r="M111" s="12" t="str">
        <f aca="false">IF(C111="","",IFERROR(INDEX('Centros de custo'!$E$5:$E$64,MATCH(C111,'Centros de custo'!$A$5:$A$64,0)),""))</f>
        <v/>
      </c>
      <c r="N111" s="12" t="str">
        <f aca="false">IF(B111="","",IF(C111="","Sem CC",IF(ISNA(MATCH(C111,'Centros de custo'!$A$5:$A$64,0)),"Inexistente",IF(INDEX('Centros de custo'!$F$5:$F$64,MATCH(C111,'Centros de custo'!$A$5:$A$64,0))="Não","Inativo","OK"))))</f>
        <v/>
      </c>
      <c r="O111" s="12" t="str">
        <f aca="false">IF(B111="","",IF(G111="Sem de-para","Sem de-para",IF(IFERROR(INDEX('De-para'!$G$5:$G$304,MATCH(B111,'De-para'!$A$5:$A$304,0)),"")&lt;&gt;"OK","De-para inválido",IF(N111="Sem CC","Sem centro de custo",IF(N111&lt;&gt;"OK","Centro de custo "&amp;LOWER(N111),"OK")))))</f>
        <v/>
      </c>
    </row>
    <row r="112" customFormat="false" ht="15" hidden="false" customHeight="false" outlineLevel="0" collapsed="false">
      <c r="A112" s="18"/>
      <c r="B112" s="8"/>
      <c r="C112" s="8"/>
      <c r="D112" s="19"/>
      <c r="E112" s="11"/>
      <c r="F112" s="12" t="str">
        <f aca="false">IF(B112="","",IFERROR(INDEX('De-para'!$B$5:$B$304,MATCH(B112,'De-para'!$A$5:$A$304,0)),"Sem de-para"))</f>
        <v/>
      </c>
      <c r="G112" s="12" t="str">
        <f aca="false">IF(B112="","",IFERROR(INDEX('De-para'!$C$5:$C$304,MATCH(B112,'De-para'!$A$5:$A$304,0))&amp;"","Sem de-para"))</f>
        <v/>
      </c>
      <c r="H112" s="12" t="str">
        <f aca="false">IF(B112="","",IFERROR(INDEX('De-para'!$D$5:$D$304,MATCH(B112,'De-para'!$A$5:$A$304,0))&amp;"",""))</f>
        <v/>
      </c>
      <c r="I112" s="12" t="str">
        <f aca="false">IF(B112="","",IFERROR(INDEX('De-para'!$E$5:$E$304,MATCH(B112,'De-para'!$A$5:$A$304,0))&amp;"",""))</f>
        <v/>
      </c>
      <c r="J112" s="12" t="str">
        <f aca="false">IF(B112="","",IFERROR(INDEX('De-para'!$F$5:$F$304,MATCH(B112,'De-para'!$A$5:$A$304,0))&amp;"",""))</f>
        <v/>
      </c>
      <c r="K112" s="13" t="str">
        <f aca="false">IF(OR(J112="",D112=""),"",IF(J112="Receita",D112,-D112))</f>
        <v/>
      </c>
      <c r="L112" s="12" t="str">
        <f aca="false">IF(C112="","",IFERROR(INDEX('Centros de custo'!$C$5:$C$64,MATCH(C112,'Centros de custo'!$A$5:$A$64,0)),""))</f>
        <v/>
      </c>
      <c r="M112" s="12" t="str">
        <f aca="false">IF(C112="","",IFERROR(INDEX('Centros de custo'!$E$5:$E$64,MATCH(C112,'Centros de custo'!$A$5:$A$64,0)),""))</f>
        <v/>
      </c>
      <c r="N112" s="12" t="str">
        <f aca="false">IF(B112="","",IF(C112="","Sem CC",IF(ISNA(MATCH(C112,'Centros de custo'!$A$5:$A$64,0)),"Inexistente",IF(INDEX('Centros de custo'!$F$5:$F$64,MATCH(C112,'Centros de custo'!$A$5:$A$64,0))="Não","Inativo","OK"))))</f>
        <v/>
      </c>
      <c r="O112" s="12" t="str">
        <f aca="false">IF(B112="","",IF(G112="Sem de-para","Sem de-para",IF(IFERROR(INDEX('De-para'!$G$5:$G$304,MATCH(B112,'De-para'!$A$5:$A$304,0)),"")&lt;&gt;"OK","De-para inválido",IF(N112="Sem CC","Sem centro de custo",IF(N112&lt;&gt;"OK","Centro de custo "&amp;LOWER(N112),"OK")))))</f>
        <v/>
      </c>
    </row>
    <row r="113" customFormat="false" ht="15" hidden="false" customHeight="false" outlineLevel="0" collapsed="false">
      <c r="A113" s="18"/>
      <c r="B113" s="8"/>
      <c r="C113" s="8"/>
      <c r="D113" s="19"/>
      <c r="E113" s="11"/>
      <c r="F113" s="12" t="str">
        <f aca="false">IF(B113="","",IFERROR(INDEX('De-para'!$B$5:$B$304,MATCH(B113,'De-para'!$A$5:$A$304,0)),"Sem de-para"))</f>
        <v/>
      </c>
      <c r="G113" s="12" t="str">
        <f aca="false">IF(B113="","",IFERROR(INDEX('De-para'!$C$5:$C$304,MATCH(B113,'De-para'!$A$5:$A$304,0))&amp;"","Sem de-para"))</f>
        <v/>
      </c>
      <c r="H113" s="12" t="str">
        <f aca="false">IF(B113="","",IFERROR(INDEX('De-para'!$D$5:$D$304,MATCH(B113,'De-para'!$A$5:$A$304,0))&amp;"",""))</f>
        <v/>
      </c>
      <c r="I113" s="12" t="str">
        <f aca="false">IF(B113="","",IFERROR(INDEX('De-para'!$E$5:$E$304,MATCH(B113,'De-para'!$A$5:$A$304,0))&amp;"",""))</f>
        <v/>
      </c>
      <c r="J113" s="12" t="str">
        <f aca="false">IF(B113="","",IFERROR(INDEX('De-para'!$F$5:$F$304,MATCH(B113,'De-para'!$A$5:$A$304,0))&amp;"",""))</f>
        <v/>
      </c>
      <c r="K113" s="13" t="str">
        <f aca="false">IF(OR(J113="",D113=""),"",IF(J113="Receita",D113,-D113))</f>
        <v/>
      </c>
      <c r="L113" s="12" t="str">
        <f aca="false">IF(C113="","",IFERROR(INDEX('Centros de custo'!$C$5:$C$64,MATCH(C113,'Centros de custo'!$A$5:$A$64,0)),""))</f>
        <v/>
      </c>
      <c r="M113" s="12" t="str">
        <f aca="false">IF(C113="","",IFERROR(INDEX('Centros de custo'!$E$5:$E$64,MATCH(C113,'Centros de custo'!$A$5:$A$64,0)),""))</f>
        <v/>
      </c>
      <c r="N113" s="12" t="str">
        <f aca="false">IF(B113="","",IF(C113="","Sem CC",IF(ISNA(MATCH(C113,'Centros de custo'!$A$5:$A$64,0)),"Inexistente",IF(INDEX('Centros de custo'!$F$5:$F$64,MATCH(C113,'Centros de custo'!$A$5:$A$64,0))="Não","Inativo","OK"))))</f>
        <v/>
      </c>
      <c r="O113" s="12" t="str">
        <f aca="false">IF(B113="","",IF(G113="Sem de-para","Sem de-para",IF(IFERROR(INDEX('De-para'!$G$5:$G$304,MATCH(B113,'De-para'!$A$5:$A$304,0)),"")&lt;&gt;"OK","De-para inválido",IF(N113="Sem CC","Sem centro de custo",IF(N113&lt;&gt;"OK","Centro de custo "&amp;LOWER(N113),"OK")))))</f>
        <v/>
      </c>
    </row>
    <row r="114" customFormat="false" ht="15" hidden="false" customHeight="false" outlineLevel="0" collapsed="false">
      <c r="A114" s="18"/>
      <c r="B114" s="8"/>
      <c r="C114" s="8"/>
      <c r="D114" s="19"/>
      <c r="E114" s="11"/>
      <c r="F114" s="12" t="str">
        <f aca="false">IF(B114="","",IFERROR(INDEX('De-para'!$B$5:$B$304,MATCH(B114,'De-para'!$A$5:$A$304,0)),"Sem de-para"))</f>
        <v/>
      </c>
      <c r="G114" s="12" t="str">
        <f aca="false">IF(B114="","",IFERROR(INDEX('De-para'!$C$5:$C$304,MATCH(B114,'De-para'!$A$5:$A$304,0))&amp;"","Sem de-para"))</f>
        <v/>
      </c>
      <c r="H114" s="12" t="str">
        <f aca="false">IF(B114="","",IFERROR(INDEX('De-para'!$D$5:$D$304,MATCH(B114,'De-para'!$A$5:$A$304,0))&amp;"",""))</f>
        <v/>
      </c>
      <c r="I114" s="12" t="str">
        <f aca="false">IF(B114="","",IFERROR(INDEX('De-para'!$E$5:$E$304,MATCH(B114,'De-para'!$A$5:$A$304,0))&amp;"",""))</f>
        <v/>
      </c>
      <c r="J114" s="12" t="str">
        <f aca="false">IF(B114="","",IFERROR(INDEX('De-para'!$F$5:$F$304,MATCH(B114,'De-para'!$A$5:$A$304,0))&amp;"",""))</f>
        <v/>
      </c>
      <c r="K114" s="13" t="str">
        <f aca="false">IF(OR(J114="",D114=""),"",IF(J114="Receita",D114,-D114))</f>
        <v/>
      </c>
      <c r="L114" s="12" t="str">
        <f aca="false">IF(C114="","",IFERROR(INDEX('Centros de custo'!$C$5:$C$64,MATCH(C114,'Centros de custo'!$A$5:$A$64,0)),""))</f>
        <v/>
      </c>
      <c r="M114" s="12" t="str">
        <f aca="false">IF(C114="","",IFERROR(INDEX('Centros de custo'!$E$5:$E$64,MATCH(C114,'Centros de custo'!$A$5:$A$64,0)),""))</f>
        <v/>
      </c>
      <c r="N114" s="12" t="str">
        <f aca="false">IF(B114="","",IF(C114="","Sem CC",IF(ISNA(MATCH(C114,'Centros de custo'!$A$5:$A$64,0)),"Inexistente",IF(INDEX('Centros de custo'!$F$5:$F$64,MATCH(C114,'Centros de custo'!$A$5:$A$64,0))="Não","Inativo","OK"))))</f>
        <v/>
      </c>
      <c r="O114" s="12" t="str">
        <f aca="false">IF(B114="","",IF(G114="Sem de-para","Sem de-para",IF(IFERROR(INDEX('De-para'!$G$5:$G$304,MATCH(B114,'De-para'!$A$5:$A$304,0)),"")&lt;&gt;"OK","De-para inválido",IF(N114="Sem CC","Sem centro de custo",IF(N114&lt;&gt;"OK","Centro de custo "&amp;LOWER(N114),"OK")))))</f>
        <v/>
      </c>
    </row>
    <row r="115" customFormat="false" ht="15" hidden="false" customHeight="false" outlineLevel="0" collapsed="false">
      <c r="A115" s="18"/>
      <c r="B115" s="8"/>
      <c r="C115" s="8"/>
      <c r="D115" s="19"/>
      <c r="E115" s="11"/>
      <c r="F115" s="12" t="str">
        <f aca="false">IF(B115="","",IFERROR(INDEX('De-para'!$B$5:$B$304,MATCH(B115,'De-para'!$A$5:$A$304,0)),"Sem de-para"))</f>
        <v/>
      </c>
      <c r="G115" s="12" t="str">
        <f aca="false">IF(B115="","",IFERROR(INDEX('De-para'!$C$5:$C$304,MATCH(B115,'De-para'!$A$5:$A$304,0))&amp;"","Sem de-para"))</f>
        <v/>
      </c>
      <c r="H115" s="12" t="str">
        <f aca="false">IF(B115="","",IFERROR(INDEX('De-para'!$D$5:$D$304,MATCH(B115,'De-para'!$A$5:$A$304,0))&amp;"",""))</f>
        <v/>
      </c>
      <c r="I115" s="12" t="str">
        <f aca="false">IF(B115="","",IFERROR(INDEX('De-para'!$E$5:$E$304,MATCH(B115,'De-para'!$A$5:$A$304,0))&amp;"",""))</f>
        <v/>
      </c>
      <c r="J115" s="12" t="str">
        <f aca="false">IF(B115="","",IFERROR(INDEX('De-para'!$F$5:$F$304,MATCH(B115,'De-para'!$A$5:$A$304,0))&amp;"",""))</f>
        <v/>
      </c>
      <c r="K115" s="13" t="str">
        <f aca="false">IF(OR(J115="",D115=""),"",IF(J115="Receita",D115,-D115))</f>
        <v/>
      </c>
      <c r="L115" s="12" t="str">
        <f aca="false">IF(C115="","",IFERROR(INDEX('Centros de custo'!$C$5:$C$64,MATCH(C115,'Centros de custo'!$A$5:$A$64,0)),""))</f>
        <v/>
      </c>
      <c r="M115" s="12" t="str">
        <f aca="false">IF(C115="","",IFERROR(INDEX('Centros de custo'!$E$5:$E$64,MATCH(C115,'Centros de custo'!$A$5:$A$64,0)),""))</f>
        <v/>
      </c>
      <c r="N115" s="12" t="str">
        <f aca="false">IF(B115="","",IF(C115="","Sem CC",IF(ISNA(MATCH(C115,'Centros de custo'!$A$5:$A$64,0)),"Inexistente",IF(INDEX('Centros de custo'!$F$5:$F$64,MATCH(C115,'Centros de custo'!$A$5:$A$64,0))="Não","Inativo","OK"))))</f>
        <v/>
      </c>
      <c r="O115" s="12" t="str">
        <f aca="false">IF(B115="","",IF(G115="Sem de-para","Sem de-para",IF(IFERROR(INDEX('De-para'!$G$5:$G$304,MATCH(B115,'De-para'!$A$5:$A$304,0)),"")&lt;&gt;"OK","De-para inválido",IF(N115="Sem CC","Sem centro de custo",IF(N115&lt;&gt;"OK","Centro de custo "&amp;LOWER(N115),"OK")))))</f>
        <v/>
      </c>
    </row>
    <row r="116" customFormat="false" ht="15" hidden="false" customHeight="false" outlineLevel="0" collapsed="false">
      <c r="A116" s="18"/>
      <c r="B116" s="8"/>
      <c r="C116" s="8"/>
      <c r="D116" s="19"/>
      <c r="E116" s="11"/>
      <c r="F116" s="12" t="str">
        <f aca="false">IF(B116="","",IFERROR(INDEX('De-para'!$B$5:$B$304,MATCH(B116,'De-para'!$A$5:$A$304,0)),"Sem de-para"))</f>
        <v/>
      </c>
      <c r="G116" s="12" t="str">
        <f aca="false">IF(B116="","",IFERROR(INDEX('De-para'!$C$5:$C$304,MATCH(B116,'De-para'!$A$5:$A$304,0))&amp;"","Sem de-para"))</f>
        <v/>
      </c>
      <c r="H116" s="12" t="str">
        <f aca="false">IF(B116="","",IFERROR(INDEX('De-para'!$D$5:$D$304,MATCH(B116,'De-para'!$A$5:$A$304,0))&amp;"",""))</f>
        <v/>
      </c>
      <c r="I116" s="12" t="str">
        <f aca="false">IF(B116="","",IFERROR(INDEX('De-para'!$E$5:$E$304,MATCH(B116,'De-para'!$A$5:$A$304,0))&amp;"",""))</f>
        <v/>
      </c>
      <c r="J116" s="12" t="str">
        <f aca="false">IF(B116="","",IFERROR(INDEX('De-para'!$F$5:$F$304,MATCH(B116,'De-para'!$A$5:$A$304,0))&amp;"",""))</f>
        <v/>
      </c>
      <c r="K116" s="13" t="str">
        <f aca="false">IF(OR(J116="",D116=""),"",IF(J116="Receita",D116,-D116))</f>
        <v/>
      </c>
      <c r="L116" s="12" t="str">
        <f aca="false">IF(C116="","",IFERROR(INDEX('Centros de custo'!$C$5:$C$64,MATCH(C116,'Centros de custo'!$A$5:$A$64,0)),""))</f>
        <v/>
      </c>
      <c r="M116" s="12" t="str">
        <f aca="false">IF(C116="","",IFERROR(INDEX('Centros de custo'!$E$5:$E$64,MATCH(C116,'Centros de custo'!$A$5:$A$64,0)),""))</f>
        <v/>
      </c>
      <c r="N116" s="12" t="str">
        <f aca="false">IF(B116="","",IF(C116="","Sem CC",IF(ISNA(MATCH(C116,'Centros de custo'!$A$5:$A$64,0)),"Inexistente",IF(INDEX('Centros de custo'!$F$5:$F$64,MATCH(C116,'Centros de custo'!$A$5:$A$64,0))="Não","Inativo","OK"))))</f>
        <v/>
      </c>
      <c r="O116" s="12" t="str">
        <f aca="false">IF(B116="","",IF(G116="Sem de-para","Sem de-para",IF(IFERROR(INDEX('De-para'!$G$5:$G$304,MATCH(B116,'De-para'!$A$5:$A$304,0)),"")&lt;&gt;"OK","De-para inválido",IF(N116="Sem CC","Sem centro de custo",IF(N116&lt;&gt;"OK","Centro de custo "&amp;LOWER(N116),"OK")))))</f>
        <v/>
      </c>
    </row>
    <row r="117" customFormat="false" ht="15" hidden="false" customHeight="false" outlineLevel="0" collapsed="false">
      <c r="A117" s="18"/>
      <c r="B117" s="8"/>
      <c r="C117" s="8"/>
      <c r="D117" s="19"/>
      <c r="E117" s="11"/>
      <c r="F117" s="12" t="str">
        <f aca="false">IF(B117="","",IFERROR(INDEX('De-para'!$B$5:$B$304,MATCH(B117,'De-para'!$A$5:$A$304,0)),"Sem de-para"))</f>
        <v/>
      </c>
      <c r="G117" s="12" t="str">
        <f aca="false">IF(B117="","",IFERROR(INDEX('De-para'!$C$5:$C$304,MATCH(B117,'De-para'!$A$5:$A$304,0))&amp;"","Sem de-para"))</f>
        <v/>
      </c>
      <c r="H117" s="12" t="str">
        <f aca="false">IF(B117="","",IFERROR(INDEX('De-para'!$D$5:$D$304,MATCH(B117,'De-para'!$A$5:$A$304,0))&amp;"",""))</f>
        <v/>
      </c>
      <c r="I117" s="12" t="str">
        <f aca="false">IF(B117="","",IFERROR(INDEX('De-para'!$E$5:$E$304,MATCH(B117,'De-para'!$A$5:$A$304,0))&amp;"",""))</f>
        <v/>
      </c>
      <c r="J117" s="12" t="str">
        <f aca="false">IF(B117="","",IFERROR(INDEX('De-para'!$F$5:$F$304,MATCH(B117,'De-para'!$A$5:$A$304,0))&amp;"",""))</f>
        <v/>
      </c>
      <c r="K117" s="13" t="str">
        <f aca="false">IF(OR(J117="",D117=""),"",IF(J117="Receita",D117,-D117))</f>
        <v/>
      </c>
      <c r="L117" s="12" t="str">
        <f aca="false">IF(C117="","",IFERROR(INDEX('Centros de custo'!$C$5:$C$64,MATCH(C117,'Centros de custo'!$A$5:$A$64,0)),""))</f>
        <v/>
      </c>
      <c r="M117" s="12" t="str">
        <f aca="false">IF(C117="","",IFERROR(INDEX('Centros de custo'!$E$5:$E$64,MATCH(C117,'Centros de custo'!$A$5:$A$64,0)),""))</f>
        <v/>
      </c>
      <c r="N117" s="12" t="str">
        <f aca="false">IF(B117="","",IF(C117="","Sem CC",IF(ISNA(MATCH(C117,'Centros de custo'!$A$5:$A$64,0)),"Inexistente",IF(INDEX('Centros de custo'!$F$5:$F$64,MATCH(C117,'Centros de custo'!$A$5:$A$64,0))="Não","Inativo","OK"))))</f>
        <v/>
      </c>
      <c r="O117" s="12" t="str">
        <f aca="false">IF(B117="","",IF(G117="Sem de-para","Sem de-para",IF(IFERROR(INDEX('De-para'!$G$5:$G$304,MATCH(B117,'De-para'!$A$5:$A$304,0)),"")&lt;&gt;"OK","De-para inválido",IF(N117="Sem CC","Sem centro de custo",IF(N117&lt;&gt;"OK","Centro de custo "&amp;LOWER(N117),"OK")))))</f>
        <v/>
      </c>
    </row>
    <row r="118" customFormat="false" ht="15" hidden="false" customHeight="false" outlineLevel="0" collapsed="false">
      <c r="A118" s="18"/>
      <c r="B118" s="8"/>
      <c r="C118" s="8"/>
      <c r="D118" s="19"/>
      <c r="E118" s="11"/>
      <c r="F118" s="12" t="str">
        <f aca="false">IF(B118="","",IFERROR(INDEX('De-para'!$B$5:$B$304,MATCH(B118,'De-para'!$A$5:$A$304,0)),"Sem de-para"))</f>
        <v/>
      </c>
      <c r="G118" s="12" t="str">
        <f aca="false">IF(B118="","",IFERROR(INDEX('De-para'!$C$5:$C$304,MATCH(B118,'De-para'!$A$5:$A$304,0))&amp;"","Sem de-para"))</f>
        <v/>
      </c>
      <c r="H118" s="12" t="str">
        <f aca="false">IF(B118="","",IFERROR(INDEX('De-para'!$D$5:$D$304,MATCH(B118,'De-para'!$A$5:$A$304,0))&amp;"",""))</f>
        <v/>
      </c>
      <c r="I118" s="12" t="str">
        <f aca="false">IF(B118="","",IFERROR(INDEX('De-para'!$E$5:$E$304,MATCH(B118,'De-para'!$A$5:$A$304,0))&amp;"",""))</f>
        <v/>
      </c>
      <c r="J118" s="12" t="str">
        <f aca="false">IF(B118="","",IFERROR(INDEX('De-para'!$F$5:$F$304,MATCH(B118,'De-para'!$A$5:$A$304,0))&amp;"",""))</f>
        <v/>
      </c>
      <c r="K118" s="13" t="str">
        <f aca="false">IF(OR(J118="",D118=""),"",IF(J118="Receita",D118,-D118))</f>
        <v/>
      </c>
      <c r="L118" s="12" t="str">
        <f aca="false">IF(C118="","",IFERROR(INDEX('Centros de custo'!$C$5:$C$64,MATCH(C118,'Centros de custo'!$A$5:$A$64,0)),""))</f>
        <v/>
      </c>
      <c r="M118" s="12" t="str">
        <f aca="false">IF(C118="","",IFERROR(INDEX('Centros de custo'!$E$5:$E$64,MATCH(C118,'Centros de custo'!$A$5:$A$64,0)),""))</f>
        <v/>
      </c>
      <c r="N118" s="12" t="str">
        <f aca="false">IF(B118="","",IF(C118="","Sem CC",IF(ISNA(MATCH(C118,'Centros de custo'!$A$5:$A$64,0)),"Inexistente",IF(INDEX('Centros de custo'!$F$5:$F$64,MATCH(C118,'Centros de custo'!$A$5:$A$64,0))="Não","Inativo","OK"))))</f>
        <v/>
      </c>
      <c r="O118" s="12" t="str">
        <f aca="false">IF(B118="","",IF(G118="Sem de-para","Sem de-para",IF(IFERROR(INDEX('De-para'!$G$5:$G$304,MATCH(B118,'De-para'!$A$5:$A$304,0)),"")&lt;&gt;"OK","De-para inválido",IF(N118="Sem CC","Sem centro de custo",IF(N118&lt;&gt;"OK","Centro de custo "&amp;LOWER(N118),"OK")))))</f>
        <v/>
      </c>
    </row>
    <row r="119" customFormat="false" ht="15" hidden="false" customHeight="false" outlineLevel="0" collapsed="false">
      <c r="A119" s="18"/>
      <c r="B119" s="8"/>
      <c r="C119" s="8"/>
      <c r="D119" s="19"/>
      <c r="E119" s="11"/>
      <c r="F119" s="12" t="str">
        <f aca="false">IF(B119="","",IFERROR(INDEX('De-para'!$B$5:$B$304,MATCH(B119,'De-para'!$A$5:$A$304,0)),"Sem de-para"))</f>
        <v/>
      </c>
      <c r="G119" s="12" t="str">
        <f aca="false">IF(B119="","",IFERROR(INDEX('De-para'!$C$5:$C$304,MATCH(B119,'De-para'!$A$5:$A$304,0))&amp;"","Sem de-para"))</f>
        <v/>
      </c>
      <c r="H119" s="12" t="str">
        <f aca="false">IF(B119="","",IFERROR(INDEX('De-para'!$D$5:$D$304,MATCH(B119,'De-para'!$A$5:$A$304,0))&amp;"",""))</f>
        <v/>
      </c>
      <c r="I119" s="12" t="str">
        <f aca="false">IF(B119="","",IFERROR(INDEX('De-para'!$E$5:$E$304,MATCH(B119,'De-para'!$A$5:$A$304,0))&amp;"",""))</f>
        <v/>
      </c>
      <c r="J119" s="12" t="str">
        <f aca="false">IF(B119="","",IFERROR(INDEX('De-para'!$F$5:$F$304,MATCH(B119,'De-para'!$A$5:$A$304,0))&amp;"",""))</f>
        <v/>
      </c>
      <c r="K119" s="13" t="str">
        <f aca="false">IF(OR(J119="",D119=""),"",IF(J119="Receita",D119,-D119))</f>
        <v/>
      </c>
      <c r="L119" s="12" t="str">
        <f aca="false">IF(C119="","",IFERROR(INDEX('Centros de custo'!$C$5:$C$64,MATCH(C119,'Centros de custo'!$A$5:$A$64,0)),""))</f>
        <v/>
      </c>
      <c r="M119" s="12" t="str">
        <f aca="false">IF(C119="","",IFERROR(INDEX('Centros de custo'!$E$5:$E$64,MATCH(C119,'Centros de custo'!$A$5:$A$64,0)),""))</f>
        <v/>
      </c>
      <c r="N119" s="12" t="str">
        <f aca="false">IF(B119="","",IF(C119="","Sem CC",IF(ISNA(MATCH(C119,'Centros de custo'!$A$5:$A$64,0)),"Inexistente",IF(INDEX('Centros de custo'!$F$5:$F$64,MATCH(C119,'Centros de custo'!$A$5:$A$64,0))="Não","Inativo","OK"))))</f>
        <v/>
      </c>
      <c r="O119" s="12" t="str">
        <f aca="false">IF(B119="","",IF(G119="Sem de-para","Sem de-para",IF(IFERROR(INDEX('De-para'!$G$5:$G$304,MATCH(B119,'De-para'!$A$5:$A$304,0)),"")&lt;&gt;"OK","De-para inválido",IF(N119="Sem CC","Sem centro de custo",IF(N119&lt;&gt;"OK","Centro de custo "&amp;LOWER(N119),"OK")))))</f>
        <v/>
      </c>
    </row>
    <row r="120" customFormat="false" ht="15" hidden="false" customHeight="false" outlineLevel="0" collapsed="false">
      <c r="A120" s="18"/>
      <c r="B120" s="8"/>
      <c r="C120" s="8"/>
      <c r="D120" s="19"/>
      <c r="E120" s="11"/>
      <c r="F120" s="12" t="str">
        <f aca="false">IF(B120="","",IFERROR(INDEX('De-para'!$B$5:$B$304,MATCH(B120,'De-para'!$A$5:$A$304,0)),"Sem de-para"))</f>
        <v/>
      </c>
      <c r="G120" s="12" t="str">
        <f aca="false">IF(B120="","",IFERROR(INDEX('De-para'!$C$5:$C$304,MATCH(B120,'De-para'!$A$5:$A$304,0))&amp;"","Sem de-para"))</f>
        <v/>
      </c>
      <c r="H120" s="12" t="str">
        <f aca="false">IF(B120="","",IFERROR(INDEX('De-para'!$D$5:$D$304,MATCH(B120,'De-para'!$A$5:$A$304,0))&amp;"",""))</f>
        <v/>
      </c>
      <c r="I120" s="12" t="str">
        <f aca="false">IF(B120="","",IFERROR(INDEX('De-para'!$E$5:$E$304,MATCH(B120,'De-para'!$A$5:$A$304,0))&amp;"",""))</f>
        <v/>
      </c>
      <c r="J120" s="12" t="str">
        <f aca="false">IF(B120="","",IFERROR(INDEX('De-para'!$F$5:$F$304,MATCH(B120,'De-para'!$A$5:$A$304,0))&amp;"",""))</f>
        <v/>
      </c>
      <c r="K120" s="13" t="str">
        <f aca="false">IF(OR(J120="",D120=""),"",IF(J120="Receita",D120,-D120))</f>
        <v/>
      </c>
      <c r="L120" s="12" t="str">
        <f aca="false">IF(C120="","",IFERROR(INDEX('Centros de custo'!$C$5:$C$64,MATCH(C120,'Centros de custo'!$A$5:$A$64,0)),""))</f>
        <v/>
      </c>
      <c r="M120" s="12" t="str">
        <f aca="false">IF(C120="","",IFERROR(INDEX('Centros de custo'!$E$5:$E$64,MATCH(C120,'Centros de custo'!$A$5:$A$64,0)),""))</f>
        <v/>
      </c>
      <c r="N120" s="12" t="str">
        <f aca="false">IF(B120="","",IF(C120="","Sem CC",IF(ISNA(MATCH(C120,'Centros de custo'!$A$5:$A$64,0)),"Inexistente",IF(INDEX('Centros de custo'!$F$5:$F$64,MATCH(C120,'Centros de custo'!$A$5:$A$64,0))="Não","Inativo","OK"))))</f>
        <v/>
      </c>
      <c r="O120" s="12" t="str">
        <f aca="false">IF(B120="","",IF(G120="Sem de-para","Sem de-para",IF(IFERROR(INDEX('De-para'!$G$5:$G$304,MATCH(B120,'De-para'!$A$5:$A$304,0)),"")&lt;&gt;"OK","De-para inválido",IF(N120="Sem CC","Sem centro de custo",IF(N120&lt;&gt;"OK","Centro de custo "&amp;LOWER(N120),"OK")))))</f>
        <v/>
      </c>
    </row>
    <row r="121" customFormat="false" ht="15" hidden="false" customHeight="false" outlineLevel="0" collapsed="false">
      <c r="A121" s="18"/>
      <c r="B121" s="8"/>
      <c r="C121" s="8"/>
      <c r="D121" s="19"/>
      <c r="E121" s="11"/>
      <c r="F121" s="12" t="str">
        <f aca="false">IF(B121="","",IFERROR(INDEX('De-para'!$B$5:$B$304,MATCH(B121,'De-para'!$A$5:$A$304,0)),"Sem de-para"))</f>
        <v/>
      </c>
      <c r="G121" s="12" t="str">
        <f aca="false">IF(B121="","",IFERROR(INDEX('De-para'!$C$5:$C$304,MATCH(B121,'De-para'!$A$5:$A$304,0))&amp;"","Sem de-para"))</f>
        <v/>
      </c>
      <c r="H121" s="12" t="str">
        <f aca="false">IF(B121="","",IFERROR(INDEX('De-para'!$D$5:$D$304,MATCH(B121,'De-para'!$A$5:$A$304,0))&amp;"",""))</f>
        <v/>
      </c>
      <c r="I121" s="12" t="str">
        <f aca="false">IF(B121="","",IFERROR(INDEX('De-para'!$E$5:$E$304,MATCH(B121,'De-para'!$A$5:$A$304,0))&amp;"",""))</f>
        <v/>
      </c>
      <c r="J121" s="12" t="str">
        <f aca="false">IF(B121="","",IFERROR(INDEX('De-para'!$F$5:$F$304,MATCH(B121,'De-para'!$A$5:$A$304,0))&amp;"",""))</f>
        <v/>
      </c>
      <c r="K121" s="13" t="str">
        <f aca="false">IF(OR(J121="",D121=""),"",IF(J121="Receita",D121,-D121))</f>
        <v/>
      </c>
      <c r="L121" s="12" t="str">
        <f aca="false">IF(C121="","",IFERROR(INDEX('Centros de custo'!$C$5:$C$64,MATCH(C121,'Centros de custo'!$A$5:$A$64,0)),""))</f>
        <v/>
      </c>
      <c r="M121" s="12" t="str">
        <f aca="false">IF(C121="","",IFERROR(INDEX('Centros de custo'!$E$5:$E$64,MATCH(C121,'Centros de custo'!$A$5:$A$64,0)),""))</f>
        <v/>
      </c>
      <c r="N121" s="12" t="str">
        <f aca="false">IF(B121="","",IF(C121="","Sem CC",IF(ISNA(MATCH(C121,'Centros de custo'!$A$5:$A$64,0)),"Inexistente",IF(INDEX('Centros de custo'!$F$5:$F$64,MATCH(C121,'Centros de custo'!$A$5:$A$64,0))="Não","Inativo","OK"))))</f>
        <v/>
      </c>
      <c r="O121" s="12" t="str">
        <f aca="false">IF(B121="","",IF(G121="Sem de-para","Sem de-para",IF(IFERROR(INDEX('De-para'!$G$5:$G$304,MATCH(B121,'De-para'!$A$5:$A$304,0)),"")&lt;&gt;"OK","De-para inválido",IF(N121="Sem CC","Sem centro de custo",IF(N121&lt;&gt;"OK","Centro de custo "&amp;LOWER(N121),"OK")))))</f>
        <v/>
      </c>
    </row>
    <row r="122" customFormat="false" ht="15" hidden="false" customHeight="false" outlineLevel="0" collapsed="false">
      <c r="A122" s="18"/>
      <c r="B122" s="8"/>
      <c r="C122" s="8"/>
      <c r="D122" s="19"/>
      <c r="E122" s="11"/>
      <c r="F122" s="12" t="str">
        <f aca="false">IF(B122="","",IFERROR(INDEX('De-para'!$B$5:$B$304,MATCH(B122,'De-para'!$A$5:$A$304,0)),"Sem de-para"))</f>
        <v/>
      </c>
      <c r="G122" s="12" t="str">
        <f aca="false">IF(B122="","",IFERROR(INDEX('De-para'!$C$5:$C$304,MATCH(B122,'De-para'!$A$5:$A$304,0))&amp;"","Sem de-para"))</f>
        <v/>
      </c>
      <c r="H122" s="12" t="str">
        <f aca="false">IF(B122="","",IFERROR(INDEX('De-para'!$D$5:$D$304,MATCH(B122,'De-para'!$A$5:$A$304,0))&amp;"",""))</f>
        <v/>
      </c>
      <c r="I122" s="12" t="str">
        <f aca="false">IF(B122="","",IFERROR(INDEX('De-para'!$E$5:$E$304,MATCH(B122,'De-para'!$A$5:$A$304,0))&amp;"",""))</f>
        <v/>
      </c>
      <c r="J122" s="12" t="str">
        <f aca="false">IF(B122="","",IFERROR(INDEX('De-para'!$F$5:$F$304,MATCH(B122,'De-para'!$A$5:$A$304,0))&amp;"",""))</f>
        <v/>
      </c>
      <c r="K122" s="13" t="str">
        <f aca="false">IF(OR(J122="",D122=""),"",IF(J122="Receita",D122,-D122))</f>
        <v/>
      </c>
      <c r="L122" s="12" t="str">
        <f aca="false">IF(C122="","",IFERROR(INDEX('Centros de custo'!$C$5:$C$64,MATCH(C122,'Centros de custo'!$A$5:$A$64,0)),""))</f>
        <v/>
      </c>
      <c r="M122" s="12" t="str">
        <f aca="false">IF(C122="","",IFERROR(INDEX('Centros de custo'!$E$5:$E$64,MATCH(C122,'Centros de custo'!$A$5:$A$64,0)),""))</f>
        <v/>
      </c>
      <c r="N122" s="12" t="str">
        <f aca="false">IF(B122="","",IF(C122="","Sem CC",IF(ISNA(MATCH(C122,'Centros de custo'!$A$5:$A$64,0)),"Inexistente",IF(INDEX('Centros de custo'!$F$5:$F$64,MATCH(C122,'Centros de custo'!$A$5:$A$64,0))="Não","Inativo","OK"))))</f>
        <v/>
      </c>
      <c r="O122" s="12" t="str">
        <f aca="false">IF(B122="","",IF(G122="Sem de-para","Sem de-para",IF(IFERROR(INDEX('De-para'!$G$5:$G$304,MATCH(B122,'De-para'!$A$5:$A$304,0)),"")&lt;&gt;"OK","De-para inválido",IF(N122="Sem CC","Sem centro de custo",IF(N122&lt;&gt;"OK","Centro de custo "&amp;LOWER(N122),"OK")))))</f>
        <v/>
      </c>
    </row>
    <row r="123" customFormat="false" ht="15" hidden="false" customHeight="false" outlineLevel="0" collapsed="false">
      <c r="A123" s="18"/>
      <c r="B123" s="8"/>
      <c r="C123" s="8"/>
      <c r="D123" s="19"/>
      <c r="E123" s="11"/>
      <c r="F123" s="12" t="str">
        <f aca="false">IF(B123="","",IFERROR(INDEX('De-para'!$B$5:$B$304,MATCH(B123,'De-para'!$A$5:$A$304,0)),"Sem de-para"))</f>
        <v/>
      </c>
      <c r="G123" s="12" t="str">
        <f aca="false">IF(B123="","",IFERROR(INDEX('De-para'!$C$5:$C$304,MATCH(B123,'De-para'!$A$5:$A$304,0))&amp;"","Sem de-para"))</f>
        <v/>
      </c>
      <c r="H123" s="12" t="str">
        <f aca="false">IF(B123="","",IFERROR(INDEX('De-para'!$D$5:$D$304,MATCH(B123,'De-para'!$A$5:$A$304,0))&amp;"",""))</f>
        <v/>
      </c>
      <c r="I123" s="12" t="str">
        <f aca="false">IF(B123="","",IFERROR(INDEX('De-para'!$E$5:$E$304,MATCH(B123,'De-para'!$A$5:$A$304,0))&amp;"",""))</f>
        <v/>
      </c>
      <c r="J123" s="12" t="str">
        <f aca="false">IF(B123="","",IFERROR(INDEX('De-para'!$F$5:$F$304,MATCH(B123,'De-para'!$A$5:$A$304,0))&amp;"",""))</f>
        <v/>
      </c>
      <c r="K123" s="13" t="str">
        <f aca="false">IF(OR(J123="",D123=""),"",IF(J123="Receita",D123,-D123))</f>
        <v/>
      </c>
      <c r="L123" s="12" t="str">
        <f aca="false">IF(C123="","",IFERROR(INDEX('Centros de custo'!$C$5:$C$64,MATCH(C123,'Centros de custo'!$A$5:$A$64,0)),""))</f>
        <v/>
      </c>
      <c r="M123" s="12" t="str">
        <f aca="false">IF(C123="","",IFERROR(INDEX('Centros de custo'!$E$5:$E$64,MATCH(C123,'Centros de custo'!$A$5:$A$64,0)),""))</f>
        <v/>
      </c>
      <c r="N123" s="12" t="str">
        <f aca="false">IF(B123="","",IF(C123="","Sem CC",IF(ISNA(MATCH(C123,'Centros de custo'!$A$5:$A$64,0)),"Inexistente",IF(INDEX('Centros de custo'!$F$5:$F$64,MATCH(C123,'Centros de custo'!$A$5:$A$64,0))="Não","Inativo","OK"))))</f>
        <v/>
      </c>
      <c r="O123" s="12" t="str">
        <f aca="false">IF(B123="","",IF(G123="Sem de-para","Sem de-para",IF(IFERROR(INDEX('De-para'!$G$5:$G$304,MATCH(B123,'De-para'!$A$5:$A$304,0)),"")&lt;&gt;"OK","De-para inválido",IF(N123="Sem CC","Sem centro de custo",IF(N123&lt;&gt;"OK","Centro de custo "&amp;LOWER(N123),"OK")))))</f>
        <v/>
      </c>
    </row>
    <row r="124" customFormat="false" ht="15" hidden="false" customHeight="false" outlineLevel="0" collapsed="false">
      <c r="A124" s="18"/>
      <c r="B124" s="8"/>
      <c r="C124" s="8"/>
      <c r="D124" s="19"/>
      <c r="E124" s="11"/>
      <c r="F124" s="12" t="str">
        <f aca="false">IF(B124="","",IFERROR(INDEX('De-para'!$B$5:$B$304,MATCH(B124,'De-para'!$A$5:$A$304,0)),"Sem de-para"))</f>
        <v/>
      </c>
      <c r="G124" s="12" t="str">
        <f aca="false">IF(B124="","",IFERROR(INDEX('De-para'!$C$5:$C$304,MATCH(B124,'De-para'!$A$5:$A$304,0))&amp;"","Sem de-para"))</f>
        <v/>
      </c>
      <c r="H124" s="12" t="str">
        <f aca="false">IF(B124="","",IFERROR(INDEX('De-para'!$D$5:$D$304,MATCH(B124,'De-para'!$A$5:$A$304,0))&amp;"",""))</f>
        <v/>
      </c>
      <c r="I124" s="12" t="str">
        <f aca="false">IF(B124="","",IFERROR(INDEX('De-para'!$E$5:$E$304,MATCH(B124,'De-para'!$A$5:$A$304,0))&amp;"",""))</f>
        <v/>
      </c>
      <c r="J124" s="12" t="str">
        <f aca="false">IF(B124="","",IFERROR(INDEX('De-para'!$F$5:$F$304,MATCH(B124,'De-para'!$A$5:$A$304,0))&amp;"",""))</f>
        <v/>
      </c>
      <c r="K124" s="13" t="str">
        <f aca="false">IF(OR(J124="",D124=""),"",IF(J124="Receita",D124,-D124))</f>
        <v/>
      </c>
      <c r="L124" s="12" t="str">
        <f aca="false">IF(C124="","",IFERROR(INDEX('Centros de custo'!$C$5:$C$64,MATCH(C124,'Centros de custo'!$A$5:$A$64,0)),""))</f>
        <v/>
      </c>
      <c r="M124" s="12" t="str">
        <f aca="false">IF(C124="","",IFERROR(INDEX('Centros de custo'!$E$5:$E$64,MATCH(C124,'Centros de custo'!$A$5:$A$64,0)),""))</f>
        <v/>
      </c>
      <c r="N124" s="12" t="str">
        <f aca="false">IF(B124="","",IF(C124="","Sem CC",IF(ISNA(MATCH(C124,'Centros de custo'!$A$5:$A$64,0)),"Inexistente",IF(INDEX('Centros de custo'!$F$5:$F$64,MATCH(C124,'Centros de custo'!$A$5:$A$64,0))="Não","Inativo","OK"))))</f>
        <v/>
      </c>
      <c r="O124" s="12" t="str">
        <f aca="false">IF(B124="","",IF(G124="Sem de-para","Sem de-para",IF(IFERROR(INDEX('De-para'!$G$5:$G$304,MATCH(B124,'De-para'!$A$5:$A$304,0)),"")&lt;&gt;"OK","De-para inválido",IF(N124="Sem CC","Sem centro de custo",IF(N124&lt;&gt;"OK","Centro de custo "&amp;LOWER(N124),"OK")))))</f>
        <v/>
      </c>
    </row>
    <row r="125" customFormat="false" ht="15" hidden="false" customHeight="false" outlineLevel="0" collapsed="false">
      <c r="A125" s="18"/>
      <c r="B125" s="8"/>
      <c r="C125" s="8"/>
      <c r="D125" s="19"/>
      <c r="E125" s="11"/>
      <c r="F125" s="12" t="str">
        <f aca="false">IF(B125="","",IFERROR(INDEX('De-para'!$B$5:$B$304,MATCH(B125,'De-para'!$A$5:$A$304,0)),"Sem de-para"))</f>
        <v/>
      </c>
      <c r="G125" s="12" t="str">
        <f aca="false">IF(B125="","",IFERROR(INDEX('De-para'!$C$5:$C$304,MATCH(B125,'De-para'!$A$5:$A$304,0))&amp;"","Sem de-para"))</f>
        <v/>
      </c>
      <c r="H125" s="12" t="str">
        <f aca="false">IF(B125="","",IFERROR(INDEX('De-para'!$D$5:$D$304,MATCH(B125,'De-para'!$A$5:$A$304,0))&amp;"",""))</f>
        <v/>
      </c>
      <c r="I125" s="12" t="str">
        <f aca="false">IF(B125="","",IFERROR(INDEX('De-para'!$E$5:$E$304,MATCH(B125,'De-para'!$A$5:$A$304,0))&amp;"",""))</f>
        <v/>
      </c>
      <c r="J125" s="12" t="str">
        <f aca="false">IF(B125="","",IFERROR(INDEX('De-para'!$F$5:$F$304,MATCH(B125,'De-para'!$A$5:$A$304,0))&amp;"",""))</f>
        <v/>
      </c>
      <c r="K125" s="13" t="str">
        <f aca="false">IF(OR(J125="",D125=""),"",IF(J125="Receita",D125,-D125))</f>
        <v/>
      </c>
      <c r="L125" s="12" t="str">
        <f aca="false">IF(C125="","",IFERROR(INDEX('Centros de custo'!$C$5:$C$64,MATCH(C125,'Centros de custo'!$A$5:$A$64,0)),""))</f>
        <v/>
      </c>
      <c r="M125" s="12" t="str">
        <f aca="false">IF(C125="","",IFERROR(INDEX('Centros de custo'!$E$5:$E$64,MATCH(C125,'Centros de custo'!$A$5:$A$64,0)),""))</f>
        <v/>
      </c>
      <c r="N125" s="12" t="str">
        <f aca="false">IF(B125="","",IF(C125="","Sem CC",IF(ISNA(MATCH(C125,'Centros de custo'!$A$5:$A$64,0)),"Inexistente",IF(INDEX('Centros de custo'!$F$5:$F$64,MATCH(C125,'Centros de custo'!$A$5:$A$64,0))="Não","Inativo","OK"))))</f>
        <v/>
      </c>
      <c r="O125" s="12" t="str">
        <f aca="false">IF(B125="","",IF(G125="Sem de-para","Sem de-para",IF(IFERROR(INDEX('De-para'!$G$5:$G$304,MATCH(B125,'De-para'!$A$5:$A$304,0)),"")&lt;&gt;"OK","De-para inválido",IF(N125="Sem CC","Sem centro de custo",IF(N125&lt;&gt;"OK","Centro de custo "&amp;LOWER(N125),"OK")))))</f>
        <v/>
      </c>
    </row>
    <row r="126" customFormat="false" ht="15" hidden="false" customHeight="false" outlineLevel="0" collapsed="false">
      <c r="A126" s="18"/>
      <c r="B126" s="8"/>
      <c r="C126" s="8"/>
      <c r="D126" s="19"/>
      <c r="E126" s="11"/>
      <c r="F126" s="12" t="str">
        <f aca="false">IF(B126="","",IFERROR(INDEX('De-para'!$B$5:$B$304,MATCH(B126,'De-para'!$A$5:$A$304,0)),"Sem de-para"))</f>
        <v/>
      </c>
      <c r="G126" s="12" t="str">
        <f aca="false">IF(B126="","",IFERROR(INDEX('De-para'!$C$5:$C$304,MATCH(B126,'De-para'!$A$5:$A$304,0))&amp;"","Sem de-para"))</f>
        <v/>
      </c>
      <c r="H126" s="12" t="str">
        <f aca="false">IF(B126="","",IFERROR(INDEX('De-para'!$D$5:$D$304,MATCH(B126,'De-para'!$A$5:$A$304,0))&amp;"",""))</f>
        <v/>
      </c>
      <c r="I126" s="12" t="str">
        <f aca="false">IF(B126="","",IFERROR(INDEX('De-para'!$E$5:$E$304,MATCH(B126,'De-para'!$A$5:$A$304,0))&amp;"",""))</f>
        <v/>
      </c>
      <c r="J126" s="12" t="str">
        <f aca="false">IF(B126="","",IFERROR(INDEX('De-para'!$F$5:$F$304,MATCH(B126,'De-para'!$A$5:$A$304,0))&amp;"",""))</f>
        <v/>
      </c>
      <c r="K126" s="13" t="str">
        <f aca="false">IF(OR(J126="",D126=""),"",IF(J126="Receita",D126,-D126))</f>
        <v/>
      </c>
      <c r="L126" s="12" t="str">
        <f aca="false">IF(C126="","",IFERROR(INDEX('Centros de custo'!$C$5:$C$64,MATCH(C126,'Centros de custo'!$A$5:$A$64,0)),""))</f>
        <v/>
      </c>
      <c r="M126" s="12" t="str">
        <f aca="false">IF(C126="","",IFERROR(INDEX('Centros de custo'!$E$5:$E$64,MATCH(C126,'Centros de custo'!$A$5:$A$64,0)),""))</f>
        <v/>
      </c>
      <c r="N126" s="12" t="str">
        <f aca="false">IF(B126="","",IF(C126="","Sem CC",IF(ISNA(MATCH(C126,'Centros de custo'!$A$5:$A$64,0)),"Inexistente",IF(INDEX('Centros de custo'!$F$5:$F$64,MATCH(C126,'Centros de custo'!$A$5:$A$64,0))="Não","Inativo","OK"))))</f>
        <v/>
      </c>
      <c r="O126" s="12" t="str">
        <f aca="false">IF(B126="","",IF(G126="Sem de-para","Sem de-para",IF(IFERROR(INDEX('De-para'!$G$5:$G$304,MATCH(B126,'De-para'!$A$5:$A$304,0)),"")&lt;&gt;"OK","De-para inválido",IF(N126="Sem CC","Sem centro de custo",IF(N126&lt;&gt;"OK","Centro de custo "&amp;LOWER(N126),"OK")))))</f>
        <v/>
      </c>
    </row>
    <row r="127" customFormat="false" ht="15" hidden="false" customHeight="false" outlineLevel="0" collapsed="false">
      <c r="A127" s="18"/>
      <c r="B127" s="8"/>
      <c r="C127" s="8"/>
      <c r="D127" s="19"/>
      <c r="E127" s="11"/>
      <c r="F127" s="12" t="str">
        <f aca="false">IF(B127="","",IFERROR(INDEX('De-para'!$B$5:$B$304,MATCH(B127,'De-para'!$A$5:$A$304,0)),"Sem de-para"))</f>
        <v/>
      </c>
      <c r="G127" s="12" t="str">
        <f aca="false">IF(B127="","",IFERROR(INDEX('De-para'!$C$5:$C$304,MATCH(B127,'De-para'!$A$5:$A$304,0))&amp;"","Sem de-para"))</f>
        <v/>
      </c>
      <c r="H127" s="12" t="str">
        <f aca="false">IF(B127="","",IFERROR(INDEX('De-para'!$D$5:$D$304,MATCH(B127,'De-para'!$A$5:$A$304,0))&amp;"",""))</f>
        <v/>
      </c>
      <c r="I127" s="12" t="str">
        <f aca="false">IF(B127="","",IFERROR(INDEX('De-para'!$E$5:$E$304,MATCH(B127,'De-para'!$A$5:$A$304,0))&amp;"",""))</f>
        <v/>
      </c>
      <c r="J127" s="12" t="str">
        <f aca="false">IF(B127="","",IFERROR(INDEX('De-para'!$F$5:$F$304,MATCH(B127,'De-para'!$A$5:$A$304,0))&amp;"",""))</f>
        <v/>
      </c>
      <c r="K127" s="13" t="str">
        <f aca="false">IF(OR(J127="",D127=""),"",IF(J127="Receita",D127,-D127))</f>
        <v/>
      </c>
      <c r="L127" s="12" t="str">
        <f aca="false">IF(C127="","",IFERROR(INDEX('Centros de custo'!$C$5:$C$64,MATCH(C127,'Centros de custo'!$A$5:$A$64,0)),""))</f>
        <v/>
      </c>
      <c r="M127" s="12" t="str">
        <f aca="false">IF(C127="","",IFERROR(INDEX('Centros de custo'!$E$5:$E$64,MATCH(C127,'Centros de custo'!$A$5:$A$64,0)),""))</f>
        <v/>
      </c>
      <c r="N127" s="12" t="str">
        <f aca="false">IF(B127="","",IF(C127="","Sem CC",IF(ISNA(MATCH(C127,'Centros de custo'!$A$5:$A$64,0)),"Inexistente",IF(INDEX('Centros de custo'!$F$5:$F$64,MATCH(C127,'Centros de custo'!$A$5:$A$64,0))="Não","Inativo","OK"))))</f>
        <v/>
      </c>
      <c r="O127" s="12" t="str">
        <f aca="false">IF(B127="","",IF(G127="Sem de-para","Sem de-para",IF(IFERROR(INDEX('De-para'!$G$5:$G$304,MATCH(B127,'De-para'!$A$5:$A$304,0)),"")&lt;&gt;"OK","De-para inválido",IF(N127="Sem CC","Sem centro de custo",IF(N127&lt;&gt;"OK","Centro de custo "&amp;LOWER(N127),"OK")))))</f>
        <v/>
      </c>
    </row>
    <row r="128" customFormat="false" ht="15" hidden="false" customHeight="false" outlineLevel="0" collapsed="false">
      <c r="A128" s="18"/>
      <c r="B128" s="8"/>
      <c r="C128" s="8"/>
      <c r="D128" s="19"/>
      <c r="E128" s="11"/>
      <c r="F128" s="12" t="str">
        <f aca="false">IF(B128="","",IFERROR(INDEX('De-para'!$B$5:$B$304,MATCH(B128,'De-para'!$A$5:$A$304,0)),"Sem de-para"))</f>
        <v/>
      </c>
      <c r="G128" s="12" t="str">
        <f aca="false">IF(B128="","",IFERROR(INDEX('De-para'!$C$5:$C$304,MATCH(B128,'De-para'!$A$5:$A$304,0))&amp;"","Sem de-para"))</f>
        <v/>
      </c>
      <c r="H128" s="12" t="str">
        <f aca="false">IF(B128="","",IFERROR(INDEX('De-para'!$D$5:$D$304,MATCH(B128,'De-para'!$A$5:$A$304,0))&amp;"",""))</f>
        <v/>
      </c>
      <c r="I128" s="12" t="str">
        <f aca="false">IF(B128="","",IFERROR(INDEX('De-para'!$E$5:$E$304,MATCH(B128,'De-para'!$A$5:$A$304,0))&amp;"",""))</f>
        <v/>
      </c>
      <c r="J128" s="12" t="str">
        <f aca="false">IF(B128="","",IFERROR(INDEX('De-para'!$F$5:$F$304,MATCH(B128,'De-para'!$A$5:$A$304,0))&amp;"",""))</f>
        <v/>
      </c>
      <c r="K128" s="13" t="str">
        <f aca="false">IF(OR(J128="",D128=""),"",IF(J128="Receita",D128,-D128))</f>
        <v/>
      </c>
      <c r="L128" s="12" t="str">
        <f aca="false">IF(C128="","",IFERROR(INDEX('Centros de custo'!$C$5:$C$64,MATCH(C128,'Centros de custo'!$A$5:$A$64,0)),""))</f>
        <v/>
      </c>
      <c r="M128" s="12" t="str">
        <f aca="false">IF(C128="","",IFERROR(INDEX('Centros de custo'!$E$5:$E$64,MATCH(C128,'Centros de custo'!$A$5:$A$64,0)),""))</f>
        <v/>
      </c>
      <c r="N128" s="12" t="str">
        <f aca="false">IF(B128="","",IF(C128="","Sem CC",IF(ISNA(MATCH(C128,'Centros de custo'!$A$5:$A$64,0)),"Inexistente",IF(INDEX('Centros de custo'!$F$5:$F$64,MATCH(C128,'Centros de custo'!$A$5:$A$64,0))="Não","Inativo","OK"))))</f>
        <v/>
      </c>
      <c r="O128" s="12" t="str">
        <f aca="false">IF(B128="","",IF(G128="Sem de-para","Sem de-para",IF(IFERROR(INDEX('De-para'!$G$5:$G$304,MATCH(B128,'De-para'!$A$5:$A$304,0)),"")&lt;&gt;"OK","De-para inválido",IF(N128="Sem CC","Sem centro de custo",IF(N128&lt;&gt;"OK","Centro de custo "&amp;LOWER(N128),"OK")))))</f>
        <v/>
      </c>
    </row>
    <row r="129" customFormat="false" ht="15" hidden="false" customHeight="false" outlineLevel="0" collapsed="false">
      <c r="A129" s="18"/>
      <c r="B129" s="8"/>
      <c r="C129" s="8"/>
      <c r="D129" s="19"/>
      <c r="E129" s="11"/>
      <c r="F129" s="12" t="str">
        <f aca="false">IF(B129="","",IFERROR(INDEX('De-para'!$B$5:$B$304,MATCH(B129,'De-para'!$A$5:$A$304,0)),"Sem de-para"))</f>
        <v/>
      </c>
      <c r="G129" s="12" t="str">
        <f aca="false">IF(B129="","",IFERROR(INDEX('De-para'!$C$5:$C$304,MATCH(B129,'De-para'!$A$5:$A$304,0))&amp;"","Sem de-para"))</f>
        <v/>
      </c>
      <c r="H129" s="12" t="str">
        <f aca="false">IF(B129="","",IFERROR(INDEX('De-para'!$D$5:$D$304,MATCH(B129,'De-para'!$A$5:$A$304,0))&amp;"",""))</f>
        <v/>
      </c>
      <c r="I129" s="12" t="str">
        <f aca="false">IF(B129="","",IFERROR(INDEX('De-para'!$E$5:$E$304,MATCH(B129,'De-para'!$A$5:$A$304,0))&amp;"",""))</f>
        <v/>
      </c>
      <c r="J129" s="12" t="str">
        <f aca="false">IF(B129="","",IFERROR(INDEX('De-para'!$F$5:$F$304,MATCH(B129,'De-para'!$A$5:$A$304,0))&amp;"",""))</f>
        <v/>
      </c>
      <c r="K129" s="13" t="str">
        <f aca="false">IF(OR(J129="",D129=""),"",IF(J129="Receita",D129,-D129))</f>
        <v/>
      </c>
      <c r="L129" s="12" t="str">
        <f aca="false">IF(C129="","",IFERROR(INDEX('Centros de custo'!$C$5:$C$64,MATCH(C129,'Centros de custo'!$A$5:$A$64,0)),""))</f>
        <v/>
      </c>
      <c r="M129" s="12" t="str">
        <f aca="false">IF(C129="","",IFERROR(INDEX('Centros de custo'!$E$5:$E$64,MATCH(C129,'Centros de custo'!$A$5:$A$64,0)),""))</f>
        <v/>
      </c>
      <c r="N129" s="12" t="str">
        <f aca="false">IF(B129="","",IF(C129="","Sem CC",IF(ISNA(MATCH(C129,'Centros de custo'!$A$5:$A$64,0)),"Inexistente",IF(INDEX('Centros de custo'!$F$5:$F$64,MATCH(C129,'Centros de custo'!$A$5:$A$64,0))="Não","Inativo","OK"))))</f>
        <v/>
      </c>
      <c r="O129" s="12" t="str">
        <f aca="false">IF(B129="","",IF(G129="Sem de-para","Sem de-para",IF(IFERROR(INDEX('De-para'!$G$5:$G$304,MATCH(B129,'De-para'!$A$5:$A$304,0)),"")&lt;&gt;"OK","De-para inválido",IF(N129="Sem CC","Sem centro de custo",IF(N129&lt;&gt;"OK","Centro de custo "&amp;LOWER(N129),"OK")))))</f>
        <v/>
      </c>
    </row>
    <row r="130" customFormat="false" ht="15" hidden="false" customHeight="false" outlineLevel="0" collapsed="false">
      <c r="A130" s="18"/>
      <c r="B130" s="8"/>
      <c r="C130" s="8"/>
      <c r="D130" s="19"/>
      <c r="E130" s="11"/>
      <c r="F130" s="12" t="str">
        <f aca="false">IF(B130="","",IFERROR(INDEX('De-para'!$B$5:$B$304,MATCH(B130,'De-para'!$A$5:$A$304,0)),"Sem de-para"))</f>
        <v/>
      </c>
      <c r="G130" s="12" t="str">
        <f aca="false">IF(B130="","",IFERROR(INDEX('De-para'!$C$5:$C$304,MATCH(B130,'De-para'!$A$5:$A$304,0))&amp;"","Sem de-para"))</f>
        <v/>
      </c>
      <c r="H130" s="12" t="str">
        <f aca="false">IF(B130="","",IFERROR(INDEX('De-para'!$D$5:$D$304,MATCH(B130,'De-para'!$A$5:$A$304,0))&amp;"",""))</f>
        <v/>
      </c>
      <c r="I130" s="12" t="str">
        <f aca="false">IF(B130="","",IFERROR(INDEX('De-para'!$E$5:$E$304,MATCH(B130,'De-para'!$A$5:$A$304,0))&amp;"",""))</f>
        <v/>
      </c>
      <c r="J130" s="12" t="str">
        <f aca="false">IF(B130="","",IFERROR(INDEX('De-para'!$F$5:$F$304,MATCH(B130,'De-para'!$A$5:$A$304,0))&amp;"",""))</f>
        <v/>
      </c>
      <c r="K130" s="13" t="str">
        <f aca="false">IF(OR(J130="",D130=""),"",IF(J130="Receita",D130,-D130))</f>
        <v/>
      </c>
      <c r="L130" s="12" t="str">
        <f aca="false">IF(C130="","",IFERROR(INDEX('Centros de custo'!$C$5:$C$64,MATCH(C130,'Centros de custo'!$A$5:$A$64,0)),""))</f>
        <v/>
      </c>
      <c r="M130" s="12" t="str">
        <f aca="false">IF(C130="","",IFERROR(INDEX('Centros de custo'!$E$5:$E$64,MATCH(C130,'Centros de custo'!$A$5:$A$64,0)),""))</f>
        <v/>
      </c>
      <c r="N130" s="12" t="str">
        <f aca="false">IF(B130="","",IF(C130="","Sem CC",IF(ISNA(MATCH(C130,'Centros de custo'!$A$5:$A$64,0)),"Inexistente",IF(INDEX('Centros de custo'!$F$5:$F$64,MATCH(C130,'Centros de custo'!$A$5:$A$64,0))="Não","Inativo","OK"))))</f>
        <v/>
      </c>
      <c r="O130" s="12" t="str">
        <f aca="false">IF(B130="","",IF(G130="Sem de-para","Sem de-para",IF(IFERROR(INDEX('De-para'!$G$5:$G$304,MATCH(B130,'De-para'!$A$5:$A$304,0)),"")&lt;&gt;"OK","De-para inválido",IF(N130="Sem CC","Sem centro de custo",IF(N130&lt;&gt;"OK","Centro de custo "&amp;LOWER(N130),"OK")))))</f>
        <v/>
      </c>
    </row>
    <row r="131" customFormat="false" ht="15" hidden="false" customHeight="false" outlineLevel="0" collapsed="false">
      <c r="A131" s="18"/>
      <c r="B131" s="8"/>
      <c r="C131" s="8"/>
      <c r="D131" s="19"/>
      <c r="E131" s="11"/>
      <c r="F131" s="12" t="str">
        <f aca="false">IF(B131="","",IFERROR(INDEX('De-para'!$B$5:$B$304,MATCH(B131,'De-para'!$A$5:$A$304,0)),"Sem de-para"))</f>
        <v/>
      </c>
      <c r="G131" s="12" t="str">
        <f aca="false">IF(B131="","",IFERROR(INDEX('De-para'!$C$5:$C$304,MATCH(B131,'De-para'!$A$5:$A$304,0))&amp;"","Sem de-para"))</f>
        <v/>
      </c>
      <c r="H131" s="12" t="str">
        <f aca="false">IF(B131="","",IFERROR(INDEX('De-para'!$D$5:$D$304,MATCH(B131,'De-para'!$A$5:$A$304,0))&amp;"",""))</f>
        <v/>
      </c>
      <c r="I131" s="12" t="str">
        <f aca="false">IF(B131="","",IFERROR(INDEX('De-para'!$E$5:$E$304,MATCH(B131,'De-para'!$A$5:$A$304,0))&amp;"",""))</f>
        <v/>
      </c>
      <c r="J131" s="12" t="str">
        <f aca="false">IF(B131="","",IFERROR(INDEX('De-para'!$F$5:$F$304,MATCH(B131,'De-para'!$A$5:$A$304,0))&amp;"",""))</f>
        <v/>
      </c>
      <c r="K131" s="13" t="str">
        <f aca="false">IF(OR(J131="",D131=""),"",IF(J131="Receita",D131,-D131))</f>
        <v/>
      </c>
      <c r="L131" s="12" t="str">
        <f aca="false">IF(C131="","",IFERROR(INDEX('Centros de custo'!$C$5:$C$64,MATCH(C131,'Centros de custo'!$A$5:$A$64,0)),""))</f>
        <v/>
      </c>
      <c r="M131" s="12" t="str">
        <f aca="false">IF(C131="","",IFERROR(INDEX('Centros de custo'!$E$5:$E$64,MATCH(C131,'Centros de custo'!$A$5:$A$64,0)),""))</f>
        <v/>
      </c>
      <c r="N131" s="12" t="str">
        <f aca="false">IF(B131="","",IF(C131="","Sem CC",IF(ISNA(MATCH(C131,'Centros de custo'!$A$5:$A$64,0)),"Inexistente",IF(INDEX('Centros de custo'!$F$5:$F$64,MATCH(C131,'Centros de custo'!$A$5:$A$64,0))="Não","Inativo","OK"))))</f>
        <v/>
      </c>
      <c r="O131" s="12" t="str">
        <f aca="false">IF(B131="","",IF(G131="Sem de-para","Sem de-para",IF(IFERROR(INDEX('De-para'!$G$5:$G$304,MATCH(B131,'De-para'!$A$5:$A$304,0)),"")&lt;&gt;"OK","De-para inválido",IF(N131="Sem CC","Sem centro de custo",IF(N131&lt;&gt;"OK","Centro de custo "&amp;LOWER(N131),"OK")))))</f>
        <v/>
      </c>
    </row>
    <row r="132" customFormat="false" ht="15" hidden="false" customHeight="false" outlineLevel="0" collapsed="false">
      <c r="A132" s="18"/>
      <c r="B132" s="8"/>
      <c r="C132" s="8"/>
      <c r="D132" s="19"/>
      <c r="E132" s="11"/>
      <c r="F132" s="12" t="str">
        <f aca="false">IF(B132="","",IFERROR(INDEX('De-para'!$B$5:$B$304,MATCH(B132,'De-para'!$A$5:$A$304,0)),"Sem de-para"))</f>
        <v/>
      </c>
      <c r="G132" s="12" t="str">
        <f aca="false">IF(B132="","",IFERROR(INDEX('De-para'!$C$5:$C$304,MATCH(B132,'De-para'!$A$5:$A$304,0))&amp;"","Sem de-para"))</f>
        <v/>
      </c>
      <c r="H132" s="12" t="str">
        <f aca="false">IF(B132="","",IFERROR(INDEX('De-para'!$D$5:$D$304,MATCH(B132,'De-para'!$A$5:$A$304,0))&amp;"",""))</f>
        <v/>
      </c>
      <c r="I132" s="12" t="str">
        <f aca="false">IF(B132="","",IFERROR(INDEX('De-para'!$E$5:$E$304,MATCH(B132,'De-para'!$A$5:$A$304,0))&amp;"",""))</f>
        <v/>
      </c>
      <c r="J132" s="12" t="str">
        <f aca="false">IF(B132="","",IFERROR(INDEX('De-para'!$F$5:$F$304,MATCH(B132,'De-para'!$A$5:$A$304,0))&amp;"",""))</f>
        <v/>
      </c>
      <c r="K132" s="13" t="str">
        <f aca="false">IF(OR(J132="",D132=""),"",IF(J132="Receita",D132,-D132))</f>
        <v/>
      </c>
      <c r="L132" s="12" t="str">
        <f aca="false">IF(C132="","",IFERROR(INDEX('Centros de custo'!$C$5:$C$64,MATCH(C132,'Centros de custo'!$A$5:$A$64,0)),""))</f>
        <v/>
      </c>
      <c r="M132" s="12" t="str">
        <f aca="false">IF(C132="","",IFERROR(INDEX('Centros de custo'!$E$5:$E$64,MATCH(C132,'Centros de custo'!$A$5:$A$64,0)),""))</f>
        <v/>
      </c>
      <c r="N132" s="12" t="str">
        <f aca="false">IF(B132="","",IF(C132="","Sem CC",IF(ISNA(MATCH(C132,'Centros de custo'!$A$5:$A$64,0)),"Inexistente",IF(INDEX('Centros de custo'!$F$5:$F$64,MATCH(C132,'Centros de custo'!$A$5:$A$64,0))="Não","Inativo","OK"))))</f>
        <v/>
      </c>
      <c r="O132" s="12" t="str">
        <f aca="false">IF(B132="","",IF(G132="Sem de-para","Sem de-para",IF(IFERROR(INDEX('De-para'!$G$5:$G$304,MATCH(B132,'De-para'!$A$5:$A$304,0)),"")&lt;&gt;"OK","De-para inválido",IF(N132="Sem CC","Sem centro de custo",IF(N132&lt;&gt;"OK","Centro de custo "&amp;LOWER(N132),"OK")))))</f>
        <v/>
      </c>
    </row>
    <row r="133" customFormat="false" ht="15" hidden="false" customHeight="false" outlineLevel="0" collapsed="false">
      <c r="A133" s="18"/>
      <c r="B133" s="8"/>
      <c r="C133" s="8"/>
      <c r="D133" s="19"/>
      <c r="E133" s="11"/>
      <c r="F133" s="12" t="str">
        <f aca="false">IF(B133="","",IFERROR(INDEX('De-para'!$B$5:$B$304,MATCH(B133,'De-para'!$A$5:$A$304,0)),"Sem de-para"))</f>
        <v/>
      </c>
      <c r="G133" s="12" t="str">
        <f aca="false">IF(B133="","",IFERROR(INDEX('De-para'!$C$5:$C$304,MATCH(B133,'De-para'!$A$5:$A$304,0))&amp;"","Sem de-para"))</f>
        <v/>
      </c>
      <c r="H133" s="12" t="str">
        <f aca="false">IF(B133="","",IFERROR(INDEX('De-para'!$D$5:$D$304,MATCH(B133,'De-para'!$A$5:$A$304,0))&amp;"",""))</f>
        <v/>
      </c>
      <c r="I133" s="12" t="str">
        <f aca="false">IF(B133="","",IFERROR(INDEX('De-para'!$E$5:$E$304,MATCH(B133,'De-para'!$A$5:$A$304,0))&amp;"",""))</f>
        <v/>
      </c>
      <c r="J133" s="12" t="str">
        <f aca="false">IF(B133="","",IFERROR(INDEX('De-para'!$F$5:$F$304,MATCH(B133,'De-para'!$A$5:$A$304,0))&amp;"",""))</f>
        <v/>
      </c>
      <c r="K133" s="13" t="str">
        <f aca="false">IF(OR(J133="",D133=""),"",IF(J133="Receita",D133,-D133))</f>
        <v/>
      </c>
      <c r="L133" s="12" t="str">
        <f aca="false">IF(C133="","",IFERROR(INDEX('Centros de custo'!$C$5:$C$64,MATCH(C133,'Centros de custo'!$A$5:$A$64,0)),""))</f>
        <v/>
      </c>
      <c r="M133" s="12" t="str">
        <f aca="false">IF(C133="","",IFERROR(INDEX('Centros de custo'!$E$5:$E$64,MATCH(C133,'Centros de custo'!$A$5:$A$64,0)),""))</f>
        <v/>
      </c>
      <c r="N133" s="12" t="str">
        <f aca="false">IF(B133="","",IF(C133="","Sem CC",IF(ISNA(MATCH(C133,'Centros de custo'!$A$5:$A$64,0)),"Inexistente",IF(INDEX('Centros de custo'!$F$5:$F$64,MATCH(C133,'Centros de custo'!$A$5:$A$64,0))="Não","Inativo","OK"))))</f>
        <v/>
      </c>
      <c r="O133" s="12" t="str">
        <f aca="false">IF(B133="","",IF(G133="Sem de-para","Sem de-para",IF(IFERROR(INDEX('De-para'!$G$5:$G$304,MATCH(B133,'De-para'!$A$5:$A$304,0)),"")&lt;&gt;"OK","De-para inválido",IF(N133="Sem CC","Sem centro de custo",IF(N133&lt;&gt;"OK","Centro de custo "&amp;LOWER(N133),"OK")))))</f>
        <v/>
      </c>
    </row>
    <row r="134" customFormat="false" ht="15" hidden="false" customHeight="false" outlineLevel="0" collapsed="false">
      <c r="A134" s="18"/>
      <c r="B134" s="8"/>
      <c r="C134" s="8"/>
      <c r="D134" s="19"/>
      <c r="E134" s="11"/>
      <c r="F134" s="12" t="str">
        <f aca="false">IF(B134="","",IFERROR(INDEX('De-para'!$B$5:$B$304,MATCH(B134,'De-para'!$A$5:$A$304,0)),"Sem de-para"))</f>
        <v/>
      </c>
      <c r="G134" s="12" t="str">
        <f aca="false">IF(B134="","",IFERROR(INDEX('De-para'!$C$5:$C$304,MATCH(B134,'De-para'!$A$5:$A$304,0))&amp;"","Sem de-para"))</f>
        <v/>
      </c>
      <c r="H134" s="12" t="str">
        <f aca="false">IF(B134="","",IFERROR(INDEX('De-para'!$D$5:$D$304,MATCH(B134,'De-para'!$A$5:$A$304,0))&amp;"",""))</f>
        <v/>
      </c>
      <c r="I134" s="12" t="str">
        <f aca="false">IF(B134="","",IFERROR(INDEX('De-para'!$E$5:$E$304,MATCH(B134,'De-para'!$A$5:$A$304,0))&amp;"",""))</f>
        <v/>
      </c>
      <c r="J134" s="12" t="str">
        <f aca="false">IF(B134="","",IFERROR(INDEX('De-para'!$F$5:$F$304,MATCH(B134,'De-para'!$A$5:$A$304,0))&amp;"",""))</f>
        <v/>
      </c>
      <c r="K134" s="13" t="str">
        <f aca="false">IF(OR(J134="",D134=""),"",IF(J134="Receita",D134,-D134))</f>
        <v/>
      </c>
      <c r="L134" s="12" t="str">
        <f aca="false">IF(C134="","",IFERROR(INDEX('Centros de custo'!$C$5:$C$64,MATCH(C134,'Centros de custo'!$A$5:$A$64,0)),""))</f>
        <v/>
      </c>
      <c r="M134" s="12" t="str">
        <f aca="false">IF(C134="","",IFERROR(INDEX('Centros de custo'!$E$5:$E$64,MATCH(C134,'Centros de custo'!$A$5:$A$64,0)),""))</f>
        <v/>
      </c>
      <c r="N134" s="12" t="str">
        <f aca="false">IF(B134="","",IF(C134="","Sem CC",IF(ISNA(MATCH(C134,'Centros de custo'!$A$5:$A$64,0)),"Inexistente",IF(INDEX('Centros de custo'!$F$5:$F$64,MATCH(C134,'Centros de custo'!$A$5:$A$64,0))="Não","Inativo","OK"))))</f>
        <v/>
      </c>
      <c r="O134" s="12" t="str">
        <f aca="false">IF(B134="","",IF(G134="Sem de-para","Sem de-para",IF(IFERROR(INDEX('De-para'!$G$5:$G$304,MATCH(B134,'De-para'!$A$5:$A$304,0)),"")&lt;&gt;"OK","De-para inválido",IF(N134="Sem CC","Sem centro de custo",IF(N134&lt;&gt;"OK","Centro de custo "&amp;LOWER(N134),"OK")))))</f>
        <v/>
      </c>
    </row>
    <row r="135" customFormat="false" ht="15" hidden="false" customHeight="false" outlineLevel="0" collapsed="false">
      <c r="A135" s="18"/>
      <c r="B135" s="8"/>
      <c r="C135" s="8"/>
      <c r="D135" s="19"/>
      <c r="E135" s="11"/>
      <c r="F135" s="12" t="str">
        <f aca="false">IF(B135="","",IFERROR(INDEX('De-para'!$B$5:$B$304,MATCH(B135,'De-para'!$A$5:$A$304,0)),"Sem de-para"))</f>
        <v/>
      </c>
      <c r="G135" s="12" t="str">
        <f aca="false">IF(B135="","",IFERROR(INDEX('De-para'!$C$5:$C$304,MATCH(B135,'De-para'!$A$5:$A$304,0))&amp;"","Sem de-para"))</f>
        <v/>
      </c>
      <c r="H135" s="12" t="str">
        <f aca="false">IF(B135="","",IFERROR(INDEX('De-para'!$D$5:$D$304,MATCH(B135,'De-para'!$A$5:$A$304,0))&amp;"",""))</f>
        <v/>
      </c>
      <c r="I135" s="12" t="str">
        <f aca="false">IF(B135="","",IFERROR(INDEX('De-para'!$E$5:$E$304,MATCH(B135,'De-para'!$A$5:$A$304,0))&amp;"",""))</f>
        <v/>
      </c>
      <c r="J135" s="12" t="str">
        <f aca="false">IF(B135="","",IFERROR(INDEX('De-para'!$F$5:$F$304,MATCH(B135,'De-para'!$A$5:$A$304,0))&amp;"",""))</f>
        <v/>
      </c>
      <c r="K135" s="13" t="str">
        <f aca="false">IF(OR(J135="",D135=""),"",IF(J135="Receita",D135,-D135))</f>
        <v/>
      </c>
      <c r="L135" s="12" t="str">
        <f aca="false">IF(C135="","",IFERROR(INDEX('Centros de custo'!$C$5:$C$64,MATCH(C135,'Centros de custo'!$A$5:$A$64,0)),""))</f>
        <v/>
      </c>
      <c r="M135" s="12" t="str">
        <f aca="false">IF(C135="","",IFERROR(INDEX('Centros de custo'!$E$5:$E$64,MATCH(C135,'Centros de custo'!$A$5:$A$64,0)),""))</f>
        <v/>
      </c>
      <c r="N135" s="12" t="str">
        <f aca="false">IF(B135="","",IF(C135="","Sem CC",IF(ISNA(MATCH(C135,'Centros de custo'!$A$5:$A$64,0)),"Inexistente",IF(INDEX('Centros de custo'!$F$5:$F$64,MATCH(C135,'Centros de custo'!$A$5:$A$64,0))="Não","Inativo","OK"))))</f>
        <v/>
      </c>
      <c r="O135" s="12" t="str">
        <f aca="false">IF(B135="","",IF(G135="Sem de-para","Sem de-para",IF(IFERROR(INDEX('De-para'!$G$5:$G$304,MATCH(B135,'De-para'!$A$5:$A$304,0)),"")&lt;&gt;"OK","De-para inválido",IF(N135="Sem CC","Sem centro de custo",IF(N135&lt;&gt;"OK","Centro de custo "&amp;LOWER(N135),"OK")))))</f>
        <v/>
      </c>
    </row>
    <row r="136" customFormat="false" ht="15" hidden="false" customHeight="false" outlineLevel="0" collapsed="false">
      <c r="A136" s="18"/>
      <c r="B136" s="8"/>
      <c r="C136" s="8"/>
      <c r="D136" s="19"/>
      <c r="E136" s="11"/>
      <c r="F136" s="12" t="str">
        <f aca="false">IF(B136="","",IFERROR(INDEX('De-para'!$B$5:$B$304,MATCH(B136,'De-para'!$A$5:$A$304,0)),"Sem de-para"))</f>
        <v/>
      </c>
      <c r="G136" s="12" t="str">
        <f aca="false">IF(B136="","",IFERROR(INDEX('De-para'!$C$5:$C$304,MATCH(B136,'De-para'!$A$5:$A$304,0))&amp;"","Sem de-para"))</f>
        <v/>
      </c>
      <c r="H136" s="12" t="str">
        <f aca="false">IF(B136="","",IFERROR(INDEX('De-para'!$D$5:$D$304,MATCH(B136,'De-para'!$A$5:$A$304,0))&amp;"",""))</f>
        <v/>
      </c>
      <c r="I136" s="12" t="str">
        <f aca="false">IF(B136="","",IFERROR(INDEX('De-para'!$E$5:$E$304,MATCH(B136,'De-para'!$A$5:$A$304,0))&amp;"",""))</f>
        <v/>
      </c>
      <c r="J136" s="12" t="str">
        <f aca="false">IF(B136="","",IFERROR(INDEX('De-para'!$F$5:$F$304,MATCH(B136,'De-para'!$A$5:$A$304,0))&amp;"",""))</f>
        <v/>
      </c>
      <c r="K136" s="13" t="str">
        <f aca="false">IF(OR(J136="",D136=""),"",IF(J136="Receita",D136,-D136))</f>
        <v/>
      </c>
      <c r="L136" s="12" t="str">
        <f aca="false">IF(C136="","",IFERROR(INDEX('Centros de custo'!$C$5:$C$64,MATCH(C136,'Centros de custo'!$A$5:$A$64,0)),""))</f>
        <v/>
      </c>
      <c r="M136" s="12" t="str">
        <f aca="false">IF(C136="","",IFERROR(INDEX('Centros de custo'!$E$5:$E$64,MATCH(C136,'Centros de custo'!$A$5:$A$64,0)),""))</f>
        <v/>
      </c>
      <c r="N136" s="12" t="str">
        <f aca="false">IF(B136="","",IF(C136="","Sem CC",IF(ISNA(MATCH(C136,'Centros de custo'!$A$5:$A$64,0)),"Inexistente",IF(INDEX('Centros de custo'!$F$5:$F$64,MATCH(C136,'Centros de custo'!$A$5:$A$64,0))="Não","Inativo","OK"))))</f>
        <v/>
      </c>
      <c r="O136" s="12" t="str">
        <f aca="false">IF(B136="","",IF(G136="Sem de-para","Sem de-para",IF(IFERROR(INDEX('De-para'!$G$5:$G$304,MATCH(B136,'De-para'!$A$5:$A$304,0)),"")&lt;&gt;"OK","De-para inválido",IF(N136="Sem CC","Sem centro de custo",IF(N136&lt;&gt;"OK","Centro de custo "&amp;LOWER(N136),"OK")))))</f>
        <v/>
      </c>
    </row>
    <row r="137" customFormat="false" ht="15" hidden="false" customHeight="false" outlineLevel="0" collapsed="false">
      <c r="A137" s="18"/>
      <c r="B137" s="8"/>
      <c r="C137" s="8"/>
      <c r="D137" s="19"/>
      <c r="E137" s="11"/>
      <c r="F137" s="12" t="str">
        <f aca="false">IF(B137="","",IFERROR(INDEX('De-para'!$B$5:$B$304,MATCH(B137,'De-para'!$A$5:$A$304,0)),"Sem de-para"))</f>
        <v/>
      </c>
      <c r="G137" s="12" t="str">
        <f aca="false">IF(B137="","",IFERROR(INDEX('De-para'!$C$5:$C$304,MATCH(B137,'De-para'!$A$5:$A$304,0))&amp;"","Sem de-para"))</f>
        <v/>
      </c>
      <c r="H137" s="12" t="str">
        <f aca="false">IF(B137="","",IFERROR(INDEX('De-para'!$D$5:$D$304,MATCH(B137,'De-para'!$A$5:$A$304,0))&amp;"",""))</f>
        <v/>
      </c>
      <c r="I137" s="12" t="str">
        <f aca="false">IF(B137="","",IFERROR(INDEX('De-para'!$E$5:$E$304,MATCH(B137,'De-para'!$A$5:$A$304,0))&amp;"",""))</f>
        <v/>
      </c>
      <c r="J137" s="12" t="str">
        <f aca="false">IF(B137="","",IFERROR(INDEX('De-para'!$F$5:$F$304,MATCH(B137,'De-para'!$A$5:$A$304,0))&amp;"",""))</f>
        <v/>
      </c>
      <c r="K137" s="13" t="str">
        <f aca="false">IF(OR(J137="",D137=""),"",IF(J137="Receita",D137,-D137))</f>
        <v/>
      </c>
      <c r="L137" s="12" t="str">
        <f aca="false">IF(C137="","",IFERROR(INDEX('Centros de custo'!$C$5:$C$64,MATCH(C137,'Centros de custo'!$A$5:$A$64,0)),""))</f>
        <v/>
      </c>
      <c r="M137" s="12" t="str">
        <f aca="false">IF(C137="","",IFERROR(INDEX('Centros de custo'!$E$5:$E$64,MATCH(C137,'Centros de custo'!$A$5:$A$64,0)),""))</f>
        <v/>
      </c>
      <c r="N137" s="12" t="str">
        <f aca="false">IF(B137="","",IF(C137="","Sem CC",IF(ISNA(MATCH(C137,'Centros de custo'!$A$5:$A$64,0)),"Inexistente",IF(INDEX('Centros de custo'!$F$5:$F$64,MATCH(C137,'Centros de custo'!$A$5:$A$64,0))="Não","Inativo","OK"))))</f>
        <v/>
      </c>
      <c r="O137" s="12" t="str">
        <f aca="false">IF(B137="","",IF(G137="Sem de-para","Sem de-para",IF(IFERROR(INDEX('De-para'!$G$5:$G$304,MATCH(B137,'De-para'!$A$5:$A$304,0)),"")&lt;&gt;"OK","De-para inválido",IF(N137="Sem CC","Sem centro de custo",IF(N137&lt;&gt;"OK","Centro de custo "&amp;LOWER(N137),"OK")))))</f>
        <v/>
      </c>
    </row>
    <row r="138" customFormat="false" ht="15" hidden="false" customHeight="false" outlineLevel="0" collapsed="false">
      <c r="A138" s="18"/>
      <c r="B138" s="8"/>
      <c r="C138" s="8"/>
      <c r="D138" s="19"/>
      <c r="E138" s="11"/>
      <c r="F138" s="12" t="str">
        <f aca="false">IF(B138="","",IFERROR(INDEX('De-para'!$B$5:$B$304,MATCH(B138,'De-para'!$A$5:$A$304,0)),"Sem de-para"))</f>
        <v/>
      </c>
      <c r="G138" s="12" t="str">
        <f aca="false">IF(B138="","",IFERROR(INDEX('De-para'!$C$5:$C$304,MATCH(B138,'De-para'!$A$5:$A$304,0))&amp;"","Sem de-para"))</f>
        <v/>
      </c>
      <c r="H138" s="12" t="str">
        <f aca="false">IF(B138="","",IFERROR(INDEX('De-para'!$D$5:$D$304,MATCH(B138,'De-para'!$A$5:$A$304,0))&amp;"",""))</f>
        <v/>
      </c>
      <c r="I138" s="12" t="str">
        <f aca="false">IF(B138="","",IFERROR(INDEX('De-para'!$E$5:$E$304,MATCH(B138,'De-para'!$A$5:$A$304,0))&amp;"",""))</f>
        <v/>
      </c>
      <c r="J138" s="12" t="str">
        <f aca="false">IF(B138="","",IFERROR(INDEX('De-para'!$F$5:$F$304,MATCH(B138,'De-para'!$A$5:$A$304,0))&amp;"",""))</f>
        <v/>
      </c>
      <c r="K138" s="13" t="str">
        <f aca="false">IF(OR(J138="",D138=""),"",IF(J138="Receita",D138,-D138))</f>
        <v/>
      </c>
      <c r="L138" s="12" t="str">
        <f aca="false">IF(C138="","",IFERROR(INDEX('Centros de custo'!$C$5:$C$64,MATCH(C138,'Centros de custo'!$A$5:$A$64,0)),""))</f>
        <v/>
      </c>
      <c r="M138" s="12" t="str">
        <f aca="false">IF(C138="","",IFERROR(INDEX('Centros de custo'!$E$5:$E$64,MATCH(C138,'Centros de custo'!$A$5:$A$64,0)),""))</f>
        <v/>
      </c>
      <c r="N138" s="12" t="str">
        <f aca="false">IF(B138="","",IF(C138="","Sem CC",IF(ISNA(MATCH(C138,'Centros de custo'!$A$5:$A$64,0)),"Inexistente",IF(INDEX('Centros de custo'!$F$5:$F$64,MATCH(C138,'Centros de custo'!$A$5:$A$64,0))="Não","Inativo","OK"))))</f>
        <v/>
      </c>
      <c r="O138" s="12" t="str">
        <f aca="false">IF(B138="","",IF(G138="Sem de-para","Sem de-para",IF(IFERROR(INDEX('De-para'!$G$5:$G$304,MATCH(B138,'De-para'!$A$5:$A$304,0)),"")&lt;&gt;"OK","De-para inválido",IF(N138="Sem CC","Sem centro de custo",IF(N138&lt;&gt;"OK","Centro de custo "&amp;LOWER(N138),"OK")))))</f>
        <v/>
      </c>
    </row>
    <row r="139" customFormat="false" ht="15" hidden="false" customHeight="false" outlineLevel="0" collapsed="false">
      <c r="A139" s="18"/>
      <c r="B139" s="8"/>
      <c r="C139" s="8"/>
      <c r="D139" s="19"/>
      <c r="E139" s="11"/>
      <c r="F139" s="12" t="str">
        <f aca="false">IF(B139="","",IFERROR(INDEX('De-para'!$B$5:$B$304,MATCH(B139,'De-para'!$A$5:$A$304,0)),"Sem de-para"))</f>
        <v/>
      </c>
      <c r="G139" s="12" t="str">
        <f aca="false">IF(B139="","",IFERROR(INDEX('De-para'!$C$5:$C$304,MATCH(B139,'De-para'!$A$5:$A$304,0))&amp;"","Sem de-para"))</f>
        <v/>
      </c>
      <c r="H139" s="12" t="str">
        <f aca="false">IF(B139="","",IFERROR(INDEX('De-para'!$D$5:$D$304,MATCH(B139,'De-para'!$A$5:$A$304,0))&amp;"",""))</f>
        <v/>
      </c>
      <c r="I139" s="12" t="str">
        <f aca="false">IF(B139="","",IFERROR(INDEX('De-para'!$E$5:$E$304,MATCH(B139,'De-para'!$A$5:$A$304,0))&amp;"",""))</f>
        <v/>
      </c>
      <c r="J139" s="12" t="str">
        <f aca="false">IF(B139="","",IFERROR(INDEX('De-para'!$F$5:$F$304,MATCH(B139,'De-para'!$A$5:$A$304,0))&amp;"",""))</f>
        <v/>
      </c>
      <c r="K139" s="13" t="str">
        <f aca="false">IF(OR(J139="",D139=""),"",IF(J139="Receita",D139,-D139))</f>
        <v/>
      </c>
      <c r="L139" s="12" t="str">
        <f aca="false">IF(C139="","",IFERROR(INDEX('Centros de custo'!$C$5:$C$64,MATCH(C139,'Centros de custo'!$A$5:$A$64,0)),""))</f>
        <v/>
      </c>
      <c r="M139" s="12" t="str">
        <f aca="false">IF(C139="","",IFERROR(INDEX('Centros de custo'!$E$5:$E$64,MATCH(C139,'Centros de custo'!$A$5:$A$64,0)),""))</f>
        <v/>
      </c>
      <c r="N139" s="12" t="str">
        <f aca="false">IF(B139="","",IF(C139="","Sem CC",IF(ISNA(MATCH(C139,'Centros de custo'!$A$5:$A$64,0)),"Inexistente",IF(INDEX('Centros de custo'!$F$5:$F$64,MATCH(C139,'Centros de custo'!$A$5:$A$64,0))="Não","Inativo","OK"))))</f>
        <v/>
      </c>
      <c r="O139" s="12" t="str">
        <f aca="false">IF(B139="","",IF(G139="Sem de-para","Sem de-para",IF(IFERROR(INDEX('De-para'!$G$5:$G$304,MATCH(B139,'De-para'!$A$5:$A$304,0)),"")&lt;&gt;"OK","De-para inválido",IF(N139="Sem CC","Sem centro de custo",IF(N139&lt;&gt;"OK","Centro de custo "&amp;LOWER(N139),"OK")))))</f>
        <v/>
      </c>
    </row>
    <row r="140" customFormat="false" ht="15" hidden="false" customHeight="false" outlineLevel="0" collapsed="false">
      <c r="A140" s="18"/>
      <c r="B140" s="8"/>
      <c r="C140" s="8"/>
      <c r="D140" s="19"/>
      <c r="E140" s="11"/>
      <c r="F140" s="12" t="str">
        <f aca="false">IF(B140="","",IFERROR(INDEX('De-para'!$B$5:$B$304,MATCH(B140,'De-para'!$A$5:$A$304,0)),"Sem de-para"))</f>
        <v/>
      </c>
      <c r="G140" s="12" t="str">
        <f aca="false">IF(B140="","",IFERROR(INDEX('De-para'!$C$5:$C$304,MATCH(B140,'De-para'!$A$5:$A$304,0))&amp;"","Sem de-para"))</f>
        <v/>
      </c>
      <c r="H140" s="12" t="str">
        <f aca="false">IF(B140="","",IFERROR(INDEX('De-para'!$D$5:$D$304,MATCH(B140,'De-para'!$A$5:$A$304,0))&amp;"",""))</f>
        <v/>
      </c>
      <c r="I140" s="12" t="str">
        <f aca="false">IF(B140="","",IFERROR(INDEX('De-para'!$E$5:$E$304,MATCH(B140,'De-para'!$A$5:$A$304,0))&amp;"",""))</f>
        <v/>
      </c>
      <c r="J140" s="12" t="str">
        <f aca="false">IF(B140="","",IFERROR(INDEX('De-para'!$F$5:$F$304,MATCH(B140,'De-para'!$A$5:$A$304,0))&amp;"",""))</f>
        <v/>
      </c>
      <c r="K140" s="13" t="str">
        <f aca="false">IF(OR(J140="",D140=""),"",IF(J140="Receita",D140,-D140))</f>
        <v/>
      </c>
      <c r="L140" s="12" t="str">
        <f aca="false">IF(C140="","",IFERROR(INDEX('Centros de custo'!$C$5:$C$64,MATCH(C140,'Centros de custo'!$A$5:$A$64,0)),""))</f>
        <v/>
      </c>
      <c r="M140" s="12" t="str">
        <f aca="false">IF(C140="","",IFERROR(INDEX('Centros de custo'!$E$5:$E$64,MATCH(C140,'Centros de custo'!$A$5:$A$64,0)),""))</f>
        <v/>
      </c>
      <c r="N140" s="12" t="str">
        <f aca="false">IF(B140="","",IF(C140="","Sem CC",IF(ISNA(MATCH(C140,'Centros de custo'!$A$5:$A$64,0)),"Inexistente",IF(INDEX('Centros de custo'!$F$5:$F$64,MATCH(C140,'Centros de custo'!$A$5:$A$64,0))="Não","Inativo","OK"))))</f>
        <v/>
      </c>
      <c r="O140" s="12" t="str">
        <f aca="false">IF(B140="","",IF(G140="Sem de-para","Sem de-para",IF(IFERROR(INDEX('De-para'!$G$5:$G$304,MATCH(B140,'De-para'!$A$5:$A$304,0)),"")&lt;&gt;"OK","De-para inválido",IF(N140="Sem CC","Sem centro de custo",IF(N140&lt;&gt;"OK","Centro de custo "&amp;LOWER(N140),"OK")))))</f>
        <v/>
      </c>
    </row>
    <row r="141" customFormat="false" ht="15" hidden="false" customHeight="false" outlineLevel="0" collapsed="false">
      <c r="A141" s="18"/>
      <c r="B141" s="8"/>
      <c r="C141" s="8"/>
      <c r="D141" s="19"/>
      <c r="E141" s="11"/>
      <c r="F141" s="12" t="str">
        <f aca="false">IF(B141="","",IFERROR(INDEX('De-para'!$B$5:$B$304,MATCH(B141,'De-para'!$A$5:$A$304,0)),"Sem de-para"))</f>
        <v/>
      </c>
      <c r="G141" s="12" t="str">
        <f aca="false">IF(B141="","",IFERROR(INDEX('De-para'!$C$5:$C$304,MATCH(B141,'De-para'!$A$5:$A$304,0))&amp;"","Sem de-para"))</f>
        <v/>
      </c>
      <c r="H141" s="12" t="str">
        <f aca="false">IF(B141="","",IFERROR(INDEX('De-para'!$D$5:$D$304,MATCH(B141,'De-para'!$A$5:$A$304,0))&amp;"",""))</f>
        <v/>
      </c>
      <c r="I141" s="12" t="str">
        <f aca="false">IF(B141="","",IFERROR(INDEX('De-para'!$E$5:$E$304,MATCH(B141,'De-para'!$A$5:$A$304,0))&amp;"",""))</f>
        <v/>
      </c>
      <c r="J141" s="12" t="str">
        <f aca="false">IF(B141="","",IFERROR(INDEX('De-para'!$F$5:$F$304,MATCH(B141,'De-para'!$A$5:$A$304,0))&amp;"",""))</f>
        <v/>
      </c>
      <c r="K141" s="13" t="str">
        <f aca="false">IF(OR(J141="",D141=""),"",IF(J141="Receita",D141,-D141))</f>
        <v/>
      </c>
      <c r="L141" s="12" t="str">
        <f aca="false">IF(C141="","",IFERROR(INDEX('Centros de custo'!$C$5:$C$64,MATCH(C141,'Centros de custo'!$A$5:$A$64,0)),""))</f>
        <v/>
      </c>
      <c r="M141" s="12" t="str">
        <f aca="false">IF(C141="","",IFERROR(INDEX('Centros de custo'!$E$5:$E$64,MATCH(C141,'Centros de custo'!$A$5:$A$64,0)),""))</f>
        <v/>
      </c>
      <c r="N141" s="12" t="str">
        <f aca="false">IF(B141="","",IF(C141="","Sem CC",IF(ISNA(MATCH(C141,'Centros de custo'!$A$5:$A$64,0)),"Inexistente",IF(INDEX('Centros de custo'!$F$5:$F$64,MATCH(C141,'Centros de custo'!$A$5:$A$64,0))="Não","Inativo","OK"))))</f>
        <v/>
      </c>
      <c r="O141" s="12" t="str">
        <f aca="false">IF(B141="","",IF(G141="Sem de-para","Sem de-para",IF(IFERROR(INDEX('De-para'!$G$5:$G$304,MATCH(B141,'De-para'!$A$5:$A$304,0)),"")&lt;&gt;"OK","De-para inválido",IF(N141="Sem CC","Sem centro de custo",IF(N141&lt;&gt;"OK","Centro de custo "&amp;LOWER(N141),"OK")))))</f>
        <v/>
      </c>
    </row>
    <row r="142" customFormat="false" ht="15" hidden="false" customHeight="false" outlineLevel="0" collapsed="false">
      <c r="A142" s="18"/>
      <c r="B142" s="8"/>
      <c r="C142" s="8"/>
      <c r="D142" s="19"/>
      <c r="E142" s="11"/>
      <c r="F142" s="12" t="str">
        <f aca="false">IF(B142="","",IFERROR(INDEX('De-para'!$B$5:$B$304,MATCH(B142,'De-para'!$A$5:$A$304,0)),"Sem de-para"))</f>
        <v/>
      </c>
      <c r="G142" s="12" t="str">
        <f aca="false">IF(B142="","",IFERROR(INDEX('De-para'!$C$5:$C$304,MATCH(B142,'De-para'!$A$5:$A$304,0))&amp;"","Sem de-para"))</f>
        <v/>
      </c>
      <c r="H142" s="12" t="str">
        <f aca="false">IF(B142="","",IFERROR(INDEX('De-para'!$D$5:$D$304,MATCH(B142,'De-para'!$A$5:$A$304,0))&amp;"",""))</f>
        <v/>
      </c>
      <c r="I142" s="12" t="str">
        <f aca="false">IF(B142="","",IFERROR(INDEX('De-para'!$E$5:$E$304,MATCH(B142,'De-para'!$A$5:$A$304,0))&amp;"",""))</f>
        <v/>
      </c>
      <c r="J142" s="12" t="str">
        <f aca="false">IF(B142="","",IFERROR(INDEX('De-para'!$F$5:$F$304,MATCH(B142,'De-para'!$A$5:$A$304,0))&amp;"",""))</f>
        <v/>
      </c>
      <c r="K142" s="13" t="str">
        <f aca="false">IF(OR(J142="",D142=""),"",IF(J142="Receita",D142,-D142))</f>
        <v/>
      </c>
      <c r="L142" s="12" t="str">
        <f aca="false">IF(C142="","",IFERROR(INDEX('Centros de custo'!$C$5:$C$64,MATCH(C142,'Centros de custo'!$A$5:$A$64,0)),""))</f>
        <v/>
      </c>
      <c r="M142" s="12" t="str">
        <f aca="false">IF(C142="","",IFERROR(INDEX('Centros de custo'!$E$5:$E$64,MATCH(C142,'Centros de custo'!$A$5:$A$64,0)),""))</f>
        <v/>
      </c>
      <c r="N142" s="12" t="str">
        <f aca="false">IF(B142="","",IF(C142="","Sem CC",IF(ISNA(MATCH(C142,'Centros de custo'!$A$5:$A$64,0)),"Inexistente",IF(INDEX('Centros de custo'!$F$5:$F$64,MATCH(C142,'Centros de custo'!$A$5:$A$64,0))="Não","Inativo","OK"))))</f>
        <v/>
      </c>
      <c r="O142" s="12" t="str">
        <f aca="false">IF(B142="","",IF(G142="Sem de-para","Sem de-para",IF(IFERROR(INDEX('De-para'!$G$5:$G$304,MATCH(B142,'De-para'!$A$5:$A$304,0)),"")&lt;&gt;"OK","De-para inválido",IF(N142="Sem CC","Sem centro de custo",IF(N142&lt;&gt;"OK","Centro de custo "&amp;LOWER(N142),"OK")))))</f>
        <v/>
      </c>
    </row>
    <row r="143" customFormat="false" ht="15" hidden="false" customHeight="false" outlineLevel="0" collapsed="false">
      <c r="A143" s="18"/>
      <c r="B143" s="8"/>
      <c r="C143" s="8"/>
      <c r="D143" s="19"/>
      <c r="E143" s="11"/>
      <c r="F143" s="12" t="str">
        <f aca="false">IF(B143="","",IFERROR(INDEX('De-para'!$B$5:$B$304,MATCH(B143,'De-para'!$A$5:$A$304,0)),"Sem de-para"))</f>
        <v/>
      </c>
      <c r="G143" s="12" t="str">
        <f aca="false">IF(B143="","",IFERROR(INDEX('De-para'!$C$5:$C$304,MATCH(B143,'De-para'!$A$5:$A$304,0))&amp;"","Sem de-para"))</f>
        <v/>
      </c>
      <c r="H143" s="12" t="str">
        <f aca="false">IF(B143="","",IFERROR(INDEX('De-para'!$D$5:$D$304,MATCH(B143,'De-para'!$A$5:$A$304,0))&amp;"",""))</f>
        <v/>
      </c>
      <c r="I143" s="12" t="str">
        <f aca="false">IF(B143="","",IFERROR(INDEX('De-para'!$E$5:$E$304,MATCH(B143,'De-para'!$A$5:$A$304,0))&amp;"",""))</f>
        <v/>
      </c>
      <c r="J143" s="12" t="str">
        <f aca="false">IF(B143="","",IFERROR(INDEX('De-para'!$F$5:$F$304,MATCH(B143,'De-para'!$A$5:$A$304,0))&amp;"",""))</f>
        <v/>
      </c>
      <c r="K143" s="13" t="str">
        <f aca="false">IF(OR(J143="",D143=""),"",IF(J143="Receita",D143,-D143))</f>
        <v/>
      </c>
      <c r="L143" s="12" t="str">
        <f aca="false">IF(C143="","",IFERROR(INDEX('Centros de custo'!$C$5:$C$64,MATCH(C143,'Centros de custo'!$A$5:$A$64,0)),""))</f>
        <v/>
      </c>
      <c r="M143" s="12" t="str">
        <f aca="false">IF(C143="","",IFERROR(INDEX('Centros de custo'!$E$5:$E$64,MATCH(C143,'Centros de custo'!$A$5:$A$64,0)),""))</f>
        <v/>
      </c>
      <c r="N143" s="12" t="str">
        <f aca="false">IF(B143="","",IF(C143="","Sem CC",IF(ISNA(MATCH(C143,'Centros de custo'!$A$5:$A$64,0)),"Inexistente",IF(INDEX('Centros de custo'!$F$5:$F$64,MATCH(C143,'Centros de custo'!$A$5:$A$64,0))="Não","Inativo","OK"))))</f>
        <v/>
      </c>
      <c r="O143" s="12" t="str">
        <f aca="false">IF(B143="","",IF(G143="Sem de-para","Sem de-para",IF(IFERROR(INDEX('De-para'!$G$5:$G$304,MATCH(B143,'De-para'!$A$5:$A$304,0)),"")&lt;&gt;"OK","De-para inválido",IF(N143="Sem CC","Sem centro de custo",IF(N143&lt;&gt;"OK","Centro de custo "&amp;LOWER(N143),"OK")))))</f>
        <v/>
      </c>
    </row>
    <row r="144" customFormat="false" ht="15" hidden="false" customHeight="false" outlineLevel="0" collapsed="false">
      <c r="A144" s="18"/>
      <c r="B144" s="8"/>
      <c r="C144" s="8"/>
      <c r="D144" s="19"/>
      <c r="E144" s="11"/>
      <c r="F144" s="12" t="str">
        <f aca="false">IF(B144="","",IFERROR(INDEX('De-para'!$B$5:$B$304,MATCH(B144,'De-para'!$A$5:$A$304,0)),"Sem de-para"))</f>
        <v/>
      </c>
      <c r="G144" s="12" t="str">
        <f aca="false">IF(B144="","",IFERROR(INDEX('De-para'!$C$5:$C$304,MATCH(B144,'De-para'!$A$5:$A$304,0))&amp;"","Sem de-para"))</f>
        <v/>
      </c>
      <c r="H144" s="12" t="str">
        <f aca="false">IF(B144="","",IFERROR(INDEX('De-para'!$D$5:$D$304,MATCH(B144,'De-para'!$A$5:$A$304,0))&amp;"",""))</f>
        <v/>
      </c>
      <c r="I144" s="12" t="str">
        <f aca="false">IF(B144="","",IFERROR(INDEX('De-para'!$E$5:$E$304,MATCH(B144,'De-para'!$A$5:$A$304,0))&amp;"",""))</f>
        <v/>
      </c>
      <c r="J144" s="12" t="str">
        <f aca="false">IF(B144="","",IFERROR(INDEX('De-para'!$F$5:$F$304,MATCH(B144,'De-para'!$A$5:$A$304,0))&amp;"",""))</f>
        <v/>
      </c>
      <c r="K144" s="13" t="str">
        <f aca="false">IF(OR(J144="",D144=""),"",IF(J144="Receita",D144,-D144))</f>
        <v/>
      </c>
      <c r="L144" s="12" t="str">
        <f aca="false">IF(C144="","",IFERROR(INDEX('Centros de custo'!$C$5:$C$64,MATCH(C144,'Centros de custo'!$A$5:$A$64,0)),""))</f>
        <v/>
      </c>
      <c r="M144" s="12" t="str">
        <f aca="false">IF(C144="","",IFERROR(INDEX('Centros de custo'!$E$5:$E$64,MATCH(C144,'Centros de custo'!$A$5:$A$64,0)),""))</f>
        <v/>
      </c>
      <c r="N144" s="12" t="str">
        <f aca="false">IF(B144="","",IF(C144="","Sem CC",IF(ISNA(MATCH(C144,'Centros de custo'!$A$5:$A$64,0)),"Inexistente",IF(INDEX('Centros de custo'!$F$5:$F$64,MATCH(C144,'Centros de custo'!$A$5:$A$64,0))="Não","Inativo","OK"))))</f>
        <v/>
      </c>
      <c r="O144" s="12" t="str">
        <f aca="false">IF(B144="","",IF(G144="Sem de-para","Sem de-para",IF(IFERROR(INDEX('De-para'!$G$5:$G$304,MATCH(B144,'De-para'!$A$5:$A$304,0)),"")&lt;&gt;"OK","De-para inválido",IF(N144="Sem CC","Sem centro de custo",IF(N144&lt;&gt;"OK","Centro de custo "&amp;LOWER(N144),"OK")))))</f>
        <v/>
      </c>
    </row>
    <row r="145" customFormat="false" ht="15" hidden="false" customHeight="false" outlineLevel="0" collapsed="false">
      <c r="A145" s="18"/>
      <c r="B145" s="8"/>
      <c r="C145" s="8"/>
      <c r="D145" s="19"/>
      <c r="E145" s="11"/>
      <c r="F145" s="12" t="str">
        <f aca="false">IF(B145="","",IFERROR(INDEX('De-para'!$B$5:$B$304,MATCH(B145,'De-para'!$A$5:$A$304,0)),"Sem de-para"))</f>
        <v/>
      </c>
      <c r="G145" s="12" t="str">
        <f aca="false">IF(B145="","",IFERROR(INDEX('De-para'!$C$5:$C$304,MATCH(B145,'De-para'!$A$5:$A$304,0))&amp;"","Sem de-para"))</f>
        <v/>
      </c>
      <c r="H145" s="12" t="str">
        <f aca="false">IF(B145="","",IFERROR(INDEX('De-para'!$D$5:$D$304,MATCH(B145,'De-para'!$A$5:$A$304,0))&amp;"",""))</f>
        <v/>
      </c>
      <c r="I145" s="12" t="str">
        <f aca="false">IF(B145="","",IFERROR(INDEX('De-para'!$E$5:$E$304,MATCH(B145,'De-para'!$A$5:$A$304,0))&amp;"",""))</f>
        <v/>
      </c>
      <c r="J145" s="12" t="str">
        <f aca="false">IF(B145="","",IFERROR(INDEX('De-para'!$F$5:$F$304,MATCH(B145,'De-para'!$A$5:$A$304,0))&amp;"",""))</f>
        <v/>
      </c>
      <c r="K145" s="13" t="str">
        <f aca="false">IF(OR(J145="",D145=""),"",IF(J145="Receita",D145,-D145))</f>
        <v/>
      </c>
      <c r="L145" s="12" t="str">
        <f aca="false">IF(C145="","",IFERROR(INDEX('Centros de custo'!$C$5:$C$64,MATCH(C145,'Centros de custo'!$A$5:$A$64,0)),""))</f>
        <v/>
      </c>
      <c r="M145" s="12" t="str">
        <f aca="false">IF(C145="","",IFERROR(INDEX('Centros de custo'!$E$5:$E$64,MATCH(C145,'Centros de custo'!$A$5:$A$64,0)),""))</f>
        <v/>
      </c>
      <c r="N145" s="12" t="str">
        <f aca="false">IF(B145="","",IF(C145="","Sem CC",IF(ISNA(MATCH(C145,'Centros de custo'!$A$5:$A$64,0)),"Inexistente",IF(INDEX('Centros de custo'!$F$5:$F$64,MATCH(C145,'Centros de custo'!$A$5:$A$64,0))="Não","Inativo","OK"))))</f>
        <v/>
      </c>
      <c r="O145" s="12" t="str">
        <f aca="false">IF(B145="","",IF(G145="Sem de-para","Sem de-para",IF(IFERROR(INDEX('De-para'!$G$5:$G$304,MATCH(B145,'De-para'!$A$5:$A$304,0)),"")&lt;&gt;"OK","De-para inválido",IF(N145="Sem CC","Sem centro de custo",IF(N145&lt;&gt;"OK","Centro de custo "&amp;LOWER(N145),"OK")))))</f>
        <v/>
      </c>
    </row>
    <row r="146" customFormat="false" ht="15" hidden="false" customHeight="false" outlineLevel="0" collapsed="false">
      <c r="A146" s="18"/>
      <c r="B146" s="8"/>
      <c r="C146" s="8"/>
      <c r="D146" s="19"/>
      <c r="E146" s="11"/>
      <c r="F146" s="12" t="str">
        <f aca="false">IF(B146="","",IFERROR(INDEX('De-para'!$B$5:$B$304,MATCH(B146,'De-para'!$A$5:$A$304,0)),"Sem de-para"))</f>
        <v/>
      </c>
      <c r="G146" s="12" t="str">
        <f aca="false">IF(B146="","",IFERROR(INDEX('De-para'!$C$5:$C$304,MATCH(B146,'De-para'!$A$5:$A$304,0))&amp;"","Sem de-para"))</f>
        <v/>
      </c>
      <c r="H146" s="12" t="str">
        <f aca="false">IF(B146="","",IFERROR(INDEX('De-para'!$D$5:$D$304,MATCH(B146,'De-para'!$A$5:$A$304,0))&amp;"",""))</f>
        <v/>
      </c>
      <c r="I146" s="12" t="str">
        <f aca="false">IF(B146="","",IFERROR(INDEX('De-para'!$E$5:$E$304,MATCH(B146,'De-para'!$A$5:$A$304,0))&amp;"",""))</f>
        <v/>
      </c>
      <c r="J146" s="12" t="str">
        <f aca="false">IF(B146="","",IFERROR(INDEX('De-para'!$F$5:$F$304,MATCH(B146,'De-para'!$A$5:$A$304,0))&amp;"",""))</f>
        <v/>
      </c>
      <c r="K146" s="13" t="str">
        <f aca="false">IF(OR(J146="",D146=""),"",IF(J146="Receita",D146,-D146))</f>
        <v/>
      </c>
      <c r="L146" s="12" t="str">
        <f aca="false">IF(C146="","",IFERROR(INDEX('Centros de custo'!$C$5:$C$64,MATCH(C146,'Centros de custo'!$A$5:$A$64,0)),""))</f>
        <v/>
      </c>
      <c r="M146" s="12" t="str">
        <f aca="false">IF(C146="","",IFERROR(INDEX('Centros de custo'!$E$5:$E$64,MATCH(C146,'Centros de custo'!$A$5:$A$64,0)),""))</f>
        <v/>
      </c>
      <c r="N146" s="12" t="str">
        <f aca="false">IF(B146="","",IF(C146="","Sem CC",IF(ISNA(MATCH(C146,'Centros de custo'!$A$5:$A$64,0)),"Inexistente",IF(INDEX('Centros de custo'!$F$5:$F$64,MATCH(C146,'Centros de custo'!$A$5:$A$64,0))="Não","Inativo","OK"))))</f>
        <v/>
      </c>
      <c r="O146" s="12" t="str">
        <f aca="false">IF(B146="","",IF(G146="Sem de-para","Sem de-para",IF(IFERROR(INDEX('De-para'!$G$5:$G$304,MATCH(B146,'De-para'!$A$5:$A$304,0)),"")&lt;&gt;"OK","De-para inválido",IF(N146="Sem CC","Sem centro de custo",IF(N146&lt;&gt;"OK","Centro de custo "&amp;LOWER(N146),"OK")))))</f>
        <v/>
      </c>
    </row>
    <row r="147" customFormat="false" ht="15" hidden="false" customHeight="false" outlineLevel="0" collapsed="false">
      <c r="A147" s="18"/>
      <c r="B147" s="8"/>
      <c r="C147" s="8"/>
      <c r="D147" s="19"/>
      <c r="E147" s="11"/>
      <c r="F147" s="12" t="str">
        <f aca="false">IF(B147="","",IFERROR(INDEX('De-para'!$B$5:$B$304,MATCH(B147,'De-para'!$A$5:$A$304,0)),"Sem de-para"))</f>
        <v/>
      </c>
      <c r="G147" s="12" t="str">
        <f aca="false">IF(B147="","",IFERROR(INDEX('De-para'!$C$5:$C$304,MATCH(B147,'De-para'!$A$5:$A$304,0))&amp;"","Sem de-para"))</f>
        <v/>
      </c>
      <c r="H147" s="12" t="str">
        <f aca="false">IF(B147="","",IFERROR(INDEX('De-para'!$D$5:$D$304,MATCH(B147,'De-para'!$A$5:$A$304,0))&amp;"",""))</f>
        <v/>
      </c>
      <c r="I147" s="12" t="str">
        <f aca="false">IF(B147="","",IFERROR(INDEX('De-para'!$E$5:$E$304,MATCH(B147,'De-para'!$A$5:$A$304,0))&amp;"",""))</f>
        <v/>
      </c>
      <c r="J147" s="12" t="str">
        <f aca="false">IF(B147="","",IFERROR(INDEX('De-para'!$F$5:$F$304,MATCH(B147,'De-para'!$A$5:$A$304,0))&amp;"",""))</f>
        <v/>
      </c>
      <c r="K147" s="13" t="str">
        <f aca="false">IF(OR(J147="",D147=""),"",IF(J147="Receita",D147,-D147))</f>
        <v/>
      </c>
      <c r="L147" s="12" t="str">
        <f aca="false">IF(C147="","",IFERROR(INDEX('Centros de custo'!$C$5:$C$64,MATCH(C147,'Centros de custo'!$A$5:$A$64,0)),""))</f>
        <v/>
      </c>
      <c r="M147" s="12" t="str">
        <f aca="false">IF(C147="","",IFERROR(INDEX('Centros de custo'!$E$5:$E$64,MATCH(C147,'Centros de custo'!$A$5:$A$64,0)),""))</f>
        <v/>
      </c>
      <c r="N147" s="12" t="str">
        <f aca="false">IF(B147="","",IF(C147="","Sem CC",IF(ISNA(MATCH(C147,'Centros de custo'!$A$5:$A$64,0)),"Inexistente",IF(INDEX('Centros de custo'!$F$5:$F$64,MATCH(C147,'Centros de custo'!$A$5:$A$64,0))="Não","Inativo","OK"))))</f>
        <v/>
      </c>
      <c r="O147" s="12" t="str">
        <f aca="false">IF(B147="","",IF(G147="Sem de-para","Sem de-para",IF(IFERROR(INDEX('De-para'!$G$5:$G$304,MATCH(B147,'De-para'!$A$5:$A$304,0)),"")&lt;&gt;"OK","De-para inválido",IF(N147="Sem CC","Sem centro de custo",IF(N147&lt;&gt;"OK","Centro de custo "&amp;LOWER(N147),"OK")))))</f>
        <v/>
      </c>
    </row>
    <row r="148" customFormat="false" ht="15" hidden="false" customHeight="false" outlineLevel="0" collapsed="false">
      <c r="A148" s="18"/>
      <c r="B148" s="8"/>
      <c r="C148" s="8"/>
      <c r="D148" s="19"/>
      <c r="E148" s="11"/>
      <c r="F148" s="12" t="str">
        <f aca="false">IF(B148="","",IFERROR(INDEX('De-para'!$B$5:$B$304,MATCH(B148,'De-para'!$A$5:$A$304,0)),"Sem de-para"))</f>
        <v/>
      </c>
      <c r="G148" s="12" t="str">
        <f aca="false">IF(B148="","",IFERROR(INDEX('De-para'!$C$5:$C$304,MATCH(B148,'De-para'!$A$5:$A$304,0))&amp;"","Sem de-para"))</f>
        <v/>
      </c>
      <c r="H148" s="12" t="str">
        <f aca="false">IF(B148="","",IFERROR(INDEX('De-para'!$D$5:$D$304,MATCH(B148,'De-para'!$A$5:$A$304,0))&amp;"",""))</f>
        <v/>
      </c>
      <c r="I148" s="12" t="str">
        <f aca="false">IF(B148="","",IFERROR(INDEX('De-para'!$E$5:$E$304,MATCH(B148,'De-para'!$A$5:$A$304,0))&amp;"",""))</f>
        <v/>
      </c>
      <c r="J148" s="12" t="str">
        <f aca="false">IF(B148="","",IFERROR(INDEX('De-para'!$F$5:$F$304,MATCH(B148,'De-para'!$A$5:$A$304,0))&amp;"",""))</f>
        <v/>
      </c>
      <c r="K148" s="13" t="str">
        <f aca="false">IF(OR(J148="",D148=""),"",IF(J148="Receita",D148,-D148))</f>
        <v/>
      </c>
      <c r="L148" s="12" t="str">
        <f aca="false">IF(C148="","",IFERROR(INDEX('Centros de custo'!$C$5:$C$64,MATCH(C148,'Centros de custo'!$A$5:$A$64,0)),""))</f>
        <v/>
      </c>
      <c r="M148" s="12" t="str">
        <f aca="false">IF(C148="","",IFERROR(INDEX('Centros de custo'!$E$5:$E$64,MATCH(C148,'Centros de custo'!$A$5:$A$64,0)),""))</f>
        <v/>
      </c>
      <c r="N148" s="12" t="str">
        <f aca="false">IF(B148="","",IF(C148="","Sem CC",IF(ISNA(MATCH(C148,'Centros de custo'!$A$5:$A$64,0)),"Inexistente",IF(INDEX('Centros de custo'!$F$5:$F$64,MATCH(C148,'Centros de custo'!$A$5:$A$64,0))="Não","Inativo","OK"))))</f>
        <v/>
      </c>
      <c r="O148" s="12" t="str">
        <f aca="false">IF(B148="","",IF(G148="Sem de-para","Sem de-para",IF(IFERROR(INDEX('De-para'!$G$5:$G$304,MATCH(B148,'De-para'!$A$5:$A$304,0)),"")&lt;&gt;"OK","De-para inválido",IF(N148="Sem CC","Sem centro de custo",IF(N148&lt;&gt;"OK","Centro de custo "&amp;LOWER(N148),"OK")))))</f>
        <v/>
      </c>
    </row>
    <row r="149" customFormat="false" ht="15" hidden="false" customHeight="false" outlineLevel="0" collapsed="false">
      <c r="A149" s="18"/>
      <c r="B149" s="8"/>
      <c r="C149" s="8"/>
      <c r="D149" s="19"/>
      <c r="E149" s="11"/>
      <c r="F149" s="12" t="str">
        <f aca="false">IF(B149="","",IFERROR(INDEX('De-para'!$B$5:$B$304,MATCH(B149,'De-para'!$A$5:$A$304,0)),"Sem de-para"))</f>
        <v/>
      </c>
      <c r="G149" s="12" t="str">
        <f aca="false">IF(B149="","",IFERROR(INDEX('De-para'!$C$5:$C$304,MATCH(B149,'De-para'!$A$5:$A$304,0))&amp;"","Sem de-para"))</f>
        <v/>
      </c>
      <c r="H149" s="12" t="str">
        <f aca="false">IF(B149="","",IFERROR(INDEX('De-para'!$D$5:$D$304,MATCH(B149,'De-para'!$A$5:$A$304,0))&amp;"",""))</f>
        <v/>
      </c>
      <c r="I149" s="12" t="str">
        <f aca="false">IF(B149="","",IFERROR(INDEX('De-para'!$E$5:$E$304,MATCH(B149,'De-para'!$A$5:$A$304,0))&amp;"",""))</f>
        <v/>
      </c>
      <c r="J149" s="12" t="str">
        <f aca="false">IF(B149="","",IFERROR(INDEX('De-para'!$F$5:$F$304,MATCH(B149,'De-para'!$A$5:$A$304,0))&amp;"",""))</f>
        <v/>
      </c>
      <c r="K149" s="13" t="str">
        <f aca="false">IF(OR(J149="",D149=""),"",IF(J149="Receita",D149,-D149))</f>
        <v/>
      </c>
      <c r="L149" s="12" t="str">
        <f aca="false">IF(C149="","",IFERROR(INDEX('Centros de custo'!$C$5:$C$64,MATCH(C149,'Centros de custo'!$A$5:$A$64,0)),""))</f>
        <v/>
      </c>
      <c r="M149" s="12" t="str">
        <f aca="false">IF(C149="","",IFERROR(INDEX('Centros de custo'!$E$5:$E$64,MATCH(C149,'Centros de custo'!$A$5:$A$64,0)),""))</f>
        <v/>
      </c>
      <c r="N149" s="12" t="str">
        <f aca="false">IF(B149="","",IF(C149="","Sem CC",IF(ISNA(MATCH(C149,'Centros de custo'!$A$5:$A$64,0)),"Inexistente",IF(INDEX('Centros de custo'!$F$5:$F$64,MATCH(C149,'Centros de custo'!$A$5:$A$64,0))="Não","Inativo","OK"))))</f>
        <v/>
      </c>
      <c r="O149" s="12" t="str">
        <f aca="false">IF(B149="","",IF(G149="Sem de-para","Sem de-para",IF(IFERROR(INDEX('De-para'!$G$5:$G$304,MATCH(B149,'De-para'!$A$5:$A$304,0)),"")&lt;&gt;"OK","De-para inválido",IF(N149="Sem CC","Sem centro de custo",IF(N149&lt;&gt;"OK","Centro de custo "&amp;LOWER(N149),"OK")))))</f>
        <v/>
      </c>
    </row>
    <row r="150" customFormat="false" ht="15" hidden="false" customHeight="false" outlineLevel="0" collapsed="false">
      <c r="A150" s="18"/>
      <c r="B150" s="8"/>
      <c r="C150" s="8"/>
      <c r="D150" s="19"/>
      <c r="E150" s="11"/>
      <c r="F150" s="12" t="str">
        <f aca="false">IF(B150="","",IFERROR(INDEX('De-para'!$B$5:$B$304,MATCH(B150,'De-para'!$A$5:$A$304,0)),"Sem de-para"))</f>
        <v/>
      </c>
      <c r="G150" s="12" t="str">
        <f aca="false">IF(B150="","",IFERROR(INDEX('De-para'!$C$5:$C$304,MATCH(B150,'De-para'!$A$5:$A$304,0))&amp;"","Sem de-para"))</f>
        <v/>
      </c>
      <c r="H150" s="12" t="str">
        <f aca="false">IF(B150="","",IFERROR(INDEX('De-para'!$D$5:$D$304,MATCH(B150,'De-para'!$A$5:$A$304,0))&amp;"",""))</f>
        <v/>
      </c>
      <c r="I150" s="12" t="str">
        <f aca="false">IF(B150="","",IFERROR(INDEX('De-para'!$E$5:$E$304,MATCH(B150,'De-para'!$A$5:$A$304,0))&amp;"",""))</f>
        <v/>
      </c>
      <c r="J150" s="12" t="str">
        <f aca="false">IF(B150="","",IFERROR(INDEX('De-para'!$F$5:$F$304,MATCH(B150,'De-para'!$A$5:$A$304,0))&amp;"",""))</f>
        <v/>
      </c>
      <c r="K150" s="13" t="str">
        <f aca="false">IF(OR(J150="",D150=""),"",IF(J150="Receita",D150,-D150))</f>
        <v/>
      </c>
      <c r="L150" s="12" t="str">
        <f aca="false">IF(C150="","",IFERROR(INDEX('Centros de custo'!$C$5:$C$64,MATCH(C150,'Centros de custo'!$A$5:$A$64,0)),""))</f>
        <v/>
      </c>
      <c r="M150" s="12" t="str">
        <f aca="false">IF(C150="","",IFERROR(INDEX('Centros de custo'!$E$5:$E$64,MATCH(C150,'Centros de custo'!$A$5:$A$64,0)),""))</f>
        <v/>
      </c>
      <c r="N150" s="12" t="str">
        <f aca="false">IF(B150="","",IF(C150="","Sem CC",IF(ISNA(MATCH(C150,'Centros de custo'!$A$5:$A$64,0)),"Inexistente",IF(INDEX('Centros de custo'!$F$5:$F$64,MATCH(C150,'Centros de custo'!$A$5:$A$64,0))="Não","Inativo","OK"))))</f>
        <v/>
      </c>
      <c r="O150" s="12" t="str">
        <f aca="false">IF(B150="","",IF(G150="Sem de-para","Sem de-para",IF(IFERROR(INDEX('De-para'!$G$5:$G$304,MATCH(B150,'De-para'!$A$5:$A$304,0)),"")&lt;&gt;"OK","De-para inválido",IF(N150="Sem CC","Sem centro de custo",IF(N150&lt;&gt;"OK","Centro de custo "&amp;LOWER(N150),"OK")))))</f>
        <v/>
      </c>
    </row>
    <row r="151" customFormat="false" ht="15" hidden="false" customHeight="false" outlineLevel="0" collapsed="false">
      <c r="A151" s="18"/>
      <c r="B151" s="8"/>
      <c r="C151" s="8"/>
      <c r="D151" s="19"/>
      <c r="E151" s="11"/>
      <c r="F151" s="12" t="str">
        <f aca="false">IF(B151="","",IFERROR(INDEX('De-para'!$B$5:$B$304,MATCH(B151,'De-para'!$A$5:$A$304,0)),"Sem de-para"))</f>
        <v/>
      </c>
      <c r="G151" s="12" t="str">
        <f aca="false">IF(B151="","",IFERROR(INDEX('De-para'!$C$5:$C$304,MATCH(B151,'De-para'!$A$5:$A$304,0))&amp;"","Sem de-para"))</f>
        <v/>
      </c>
      <c r="H151" s="12" t="str">
        <f aca="false">IF(B151="","",IFERROR(INDEX('De-para'!$D$5:$D$304,MATCH(B151,'De-para'!$A$5:$A$304,0))&amp;"",""))</f>
        <v/>
      </c>
      <c r="I151" s="12" t="str">
        <f aca="false">IF(B151="","",IFERROR(INDEX('De-para'!$E$5:$E$304,MATCH(B151,'De-para'!$A$5:$A$304,0))&amp;"",""))</f>
        <v/>
      </c>
      <c r="J151" s="12" t="str">
        <f aca="false">IF(B151="","",IFERROR(INDEX('De-para'!$F$5:$F$304,MATCH(B151,'De-para'!$A$5:$A$304,0))&amp;"",""))</f>
        <v/>
      </c>
      <c r="K151" s="13" t="str">
        <f aca="false">IF(OR(J151="",D151=""),"",IF(J151="Receita",D151,-D151))</f>
        <v/>
      </c>
      <c r="L151" s="12" t="str">
        <f aca="false">IF(C151="","",IFERROR(INDEX('Centros de custo'!$C$5:$C$64,MATCH(C151,'Centros de custo'!$A$5:$A$64,0)),""))</f>
        <v/>
      </c>
      <c r="M151" s="12" t="str">
        <f aca="false">IF(C151="","",IFERROR(INDEX('Centros de custo'!$E$5:$E$64,MATCH(C151,'Centros de custo'!$A$5:$A$64,0)),""))</f>
        <v/>
      </c>
      <c r="N151" s="12" t="str">
        <f aca="false">IF(B151="","",IF(C151="","Sem CC",IF(ISNA(MATCH(C151,'Centros de custo'!$A$5:$A$64,0)),"Inexistente",IF(INDEX('Centros de custo'!$F$5:$F$64,MATCH(C151,'Centros de custo'!$A$5:$A$64,0))="Não","Inativo","OK"))))</f>
        <v/>
      </c>
      <c r="O151" s="12" t="str">
        <f aca="false">IF(B151="","",IF(G151="Sem de-para","Sem de-para",IF(IFERROR(INDEX('De-para'!$G$5:$G$304,MATCH(B151,'De-para'!$A$5:$A$304,0)),"")&lt;&gt;"OK","De-para inválido",IF(N151="Sem CC","Sem centro de custo",IF(N151&lt;&gt;"OK","Centro de custo "&amp;LOWER(N151),"OK")))))</f>
        <v/>
      </c>
    </row>
    <row r="152" customFormat="false" ht="15" hidden="false" customHeight="false" outlineLevel="0" collapsed="false">
      <c r="A152" s="18"/>
      <c r="B152" s="8"/>
      <c r="C152" s="8"/>
      <c r="D152" s="19"/>
      <c r="E152" s="11"/>
      <c r="F152" s="12" t="str">
        <f aca="false">IF(B152="","",IFERROR(INDEX('De-para'!$B$5:$B$304,MATCH(B152,'De-para'!$A$5:$A$304,0)),"Sem de-para"))</f>
        <v/>
      </c>
      <c r="G152" s="12" t="str">
        <f aca="false">IF(B152="","",IFERROR(INDEX('De-para'!$C$5:$C$304,MATCH(B152,'De-para'!$A$5:$A$304,0))&amp;"","Sem de-para"))</f>
        <v/>
      </c>
      <c r="H152" s="12" t="str">
        <f aca="false">IF(B152="","",IFERROR(INDEX('De-para'!$D$5:$D$304,MATCH(B152,'De-para'!$A$5:$A$304,0))&amp;"",""))</f>
        <v/>
      </c>
      <c r="I152" s="12" t="str">
        <f aca="false">IF(B152="","",IFERROR(INDEX('De-para'!$E$5:$E$304,MATCH(B152,'De-para'!$A$5:$A$304,0))&amp;"",""))</f>
        <v/>
      </c>
      <c r="J152" s="12" t="str">
        <f aca="false">IF(B152="","",IFERROR(INDEX('De-para'!$F$5:$F$304,MATCH(B152,'De-para'!$A$5:$A$304,0))&amp;"",""))</f>
        <v/>
      </c>
      <c r="K152" s="13" t="str">
        <f aca="false">IF(OR(J152="",D152=""),"",IF(J152="Receita",D152,-D152))</f>
        <v/>
      </c>
      <c r="L152" s="12" t="str">
        <f aca="false">IF(C152="","",IFERROR(INDEX('Centros de custo'!$C$5:$C$64,MATCH(C152,'Centros de custo'!$A$5:$A$64,0)),""))</f>
        <v/>
      </c>
      <c r="M152" s="12" t="str">
        <f aca="false">IF(C152="","",IFERROR(INDEX('Centros de custo'!$E$5:$E$64,MATCH(C152,'Centros de custo'!$A$5:$A$64,0)),""))</f>
        <v/>
      </c>
      <c r="N152" s="12" t="str">
        <f aca="false">IF(B152="","",IF(C152="","Sem CC",IF(ISNA(MATCH(C152,'Centros de custo'!$A$5:$A$64,0)),"Inexistente",IF(INDEX('Centros de custo'!$F$5:$F$64,MATCH(C152,'Centros de custo'!$A$5:$A$64,0))="Não","Inativo","OK"))))</f>
        <v/>
      </c>
      <c r="O152" s="12" t="str">
        <f aca="false">IF(B152="","",IF(G152="Sem de-para","Sem de-para",IF(IFERROR(INDEX('De-para'!$G$5:$G$304,MATCH(B152,'De-para'!$A$5:$A$304,0)),"")&lt;&gt;"OK","De-para inválido",IF(N152="Sem CC","Sem centro de custo",IF(N152&lt;&gt;"OK","Centro de custo "&amp;LOWER(N152),"OK")))))</f>
        <v/>
      </c>
    </row>
    <row r="153" customFormat="false" ht="15" hidden="false" customHeight="false" outlineLevel="0" collapsed="false">
      <c r="A153" s="18"/>
      <c r="B153" s="8"/>
      <c r="C153" s="8"/>
      <c r="D153" s="19"/>
      <c r="E153" s="11"/>
      <c r="F153" s="12" t="str">
        <f aca="false">IF(B153="","",IFERROR(INDEX('De-para'!$B$5:$B$304,MATCH(B153,'De-para'!$A$5:$A$304,0)),"Sem de-para"))</f>
        <v/>
      </c>
      <c r="G153" s="12" t="str">
        <f aca="false">IF(B153="","",IFERROR(INDEX('De-para'!$C$5:$C$304,MATCH(B153,'De-para'!$A$5:$A$304,0))&amp;"","Sem de-para"))</f>
        <v/>
      </c>
      <c r="H153" s="12" t="str">
        <f aca="false">IF(B153="","",IFERROR(INDEX('De-para'!$D$5:$D$304,MATCH(B153,'De-para'!$A$5:$A$304,0))&amp;"",""))</f>
        <v/>
      </c>
      <c r="I153" s="12" t="str">
        <f aca="false">IF(B153="","",IFERROR(INDEX('De-para'!$E$5:$E$304,MATCH(B153,'De-para'!$A$5:$A$304,0))&amp;"",""))</f>
        <v/>
      </c>
      <c r="J153" s="12" t="str">
        <f aca="false">IF(B153="","",IFERROR(INDEX('De-para'!$F$5:$F$304,MATCH(B153,'De-para'!$A$5:$A$304,0))&amp;"",""))</f>
        <v/>
      </c>
      <c r="K153" s="13" t="str">
        <f aca="false">IF(OR(J153="",D153=""),"",IF(J153="Receita",D153,-D153))</f>
        <v/>
      </c>
      <c r="L153" s="12" t="str">
        <f aca="false">IF(C153="","",IFERROR(INDEX('Centros de custo'!$C$5:$C$64,MATCH(C153,'Centros de custo'!$A$5:$A$64,0)),""))</f>
        <v/>
      </c>
      <c r="M153" s="12" t="str">
        <f aca="false">IF(C153="","",IFERROR(INDEX('Centros de custo'!$E$5:$E$64,MATCH(C153,'Centros de custo'!$A$5:$A$64,0)),""))</f>
        <v/>
      </c>
      <c r="N153" s="12" t="str">
        <f aca="false">IF(B153="","",IF(C153="","Sem CC",IF(ISNA(MATCH(C153,'Centros de custo'!$A$5:$A$64,0)),"Inexistente",IF(INDEX('Centros de custo'!$F$5:$F$64,MATCH(C153,'Centros de custo'!$A$5:$A$64,0))="Não","Inativo","OK"))))</f>
        <v/>
      </c>
      <c r="O153" s="12" t="str">
        <f aca="false">IF(B153="","",IF(G153="Sem de-para","Sem de-para",IF(IFERROR(INDEX('De-para'!$G$5:$G$304,MATCH(B153,'De-para'!$A$5:$A$304,0)),"")&lt;&gt;"OK","De-para inválido",IF(N153="Sem CC","Sem centro de custo",IF(N153&lt;&gt;"OK","Centro de custo "&amp;LOWER(N153),"OK")))))</f>
        <v/>
      </c>
    </row>
    <row r="154" customFormat="false" ht="15" hidden="false" customHeight="false" outlineLevel="0" collapsed="false">
      <c r="A154" s="18"/>
      <c r="B154" s="8"/>
      <c r="C154" s="8"/>
      <c r="D154" s="19"/>
      <c r="E154" s="11"/>
      <c r="F154" s="12" t="str">
        <f aca="false">IF(B154="","",IFERROR(INDEX('De-para'!$B$5:$B$304,MATCH(B154,'De-para'!$A$5:$A$304,0)),"Sem de-para"))</f>
        <v/>
      </c>
      <c r="G154" s="12" t="str">
        <f aca="false">IF(B154="","",IFERROR(INDEX('De-para'!$C$5:$C$304,MATCH(B154,'De-para'!$A$5:$A$304,0))&amp;"","Sem de-para"))</f>
        <v/>
      </c>
      <c r="H154" s="12" t="str">
        <f aca="false">IF(B154="","",IFERROR(INDEX('De-para'!$D$5:$D$304,MATCH(B154,'De-para'!$A$5:$A$304,0))&amp;"",""))</f>
        <v/>
      </c>
      <c r="I154" s="12" t="str">
        <f aca="false">IF(B154="","",IFERROR(INDEX('De-para'!$E$5:$E$304,MATCH(B154,'De-para'!$A$5:$A$304,0))&amp;"",""))</f>
        <v/>
      </c>
      <c r="J154" s="12" t="str">
        <f aca="false">IF(B154="","",IFERROR(INDEX('De-para'!$F$5:$F$304,MATCH(B154,'De-para'!$A$5:$A$304,0))&amp;"",""))</f>
        <v/>
      </c>
      <c r="K154" s="13" t="str">
        <f aca="false">IF(OR(J154="",D154=""),"",IF(J154="Receita",D154,-D154))</f>
        <v/>
      </c>
      <c r="L154" s="12" t="str">
        <f aca="false">IF(C154="","",IFERROR(INDEX('Centros de custo'!$C$5:$C$64,MATCH(C154,'Centros de custo'!$A$5:$A$64,0)),""))</f>
        <v/>
      </c>
      <c r="M154" s="12" t="str">
        <f aca="false">IF(C154="","",IFERROR(INDEX('Centros de custo'!$E$5:$E$64,MATCH(C154,'Centros de custo'!$A$5:$A$64,0)),""))</f>
        <v/>
      </c>
      <c r="N154" s="12" t="str">
        <f aca="false">IF(B154="","",IF(C154="","Sem CC",IF(ISNA(MATCH(C154,'Centros de custo'!$A$5:$A$64,0)),"Inexistente",IF(INDEX('Centros de custo'!$F$5:$F$64,MATCH(C154,'Centros de custo'!$A$5:$A$64,0))="Não","Inativo","OK"))))</f>
        <v/>
      </c>
      <c r="O154" s="12" t="str">
        <f aca="false">IF(B154="","",IF(G154="Sem de-para","Sem de-para",IF(IFERROR(INDEX('De-para'!$G$5:$G$304,MATCH(B154,'De-para'!$A$5:$A$304,0)),"")&lt;&gt;"OK","De-para inválido",IF(N154="Sem CC","Sem centro de custo",IF(N154&lt;&gt;"OK","Centro de custo "&amp;LOWER(N154),"OK")))))</f>
        <v/>
      </c>
    </row>
    <row r="155" customFormat="false" ht="15" hidden="false" customHeight="false" outlineLevel="0" collapsed="false">
      <c r="A155" s="18"/>
      <c r="B155" s="8"/>
      <c r="C155" s="8"/>
      <c r="D155" s="19"/>
      <c r="E155" s="11"/>
      <c r="F155" s="12" t="str">
        <f aca="false">IF(B155="","",IFERROR(INDEX('De-para'!$B$5:$B$304,MATCH(B155,'De-para'!$A$5:$A$304,0)),"Sem de-para"))</f>
        <v/>
      </c>
      <c r="G155" s="12" t="str">
        <f aca="false">IF(B155="","",IFERROR(INDEX('De-para'!$C$5:$C$304,MATCH(B155,'De-para'!$A$5:$A$304,0))&amp;"","Sem de-para"))</f>
        <v/>
      </c>
      <c r="H155" s="12" t="str">
        <f aca="false">IF(B155="","",IFERROR(INDEX('De-para'!$D$5:$D$304,MATCH(B155,'De-para'!$A$5:$A$304,0))&amp;"",""))</f>
        <v/>
      </c>
      <c r="I155" s="12" t="str">
        <f aca="false">IF(B155="","",IFERROR(INDEX('De-para'!$E$5:$E$304,MATCH(B155,'De-para'!$A$5:$A$304,0))&amp;"",""))</f>
        <v/>
      </c>
      <c r="J155" s="12" t="str">
        <f aca="false">IF(B155="","",IFERROR(INDEX('De-para'!$F$5:$F$304,MATCH(B155,'De-para'!$A$5:$A$304,0))&amp;"",""))</f>
        <v/>
      </c>
      <c r="K155" s="13" t="str">
        <f aca="false">IF(OR(J155="",D155=""),"",IF(J155="Receita",D155,-D155))</f>
        <v/>
      </c>
      <c r="L155" s="12" t="str">
        <f aca="false">IF(C155="","",IFERROR(INDEX('Centros de custo'!$C$5:$C$64,MATCH(C155,'Centros de custo'!$A$5:$A$64,0)),""))</f>
        <v/>
      </c>
      <c r="M155" s="12" t="str">
        <f aca="false">IF(C155="","",IFERROR(INDEX('Centros de custo'!$E$5:$E$64,MATCH(C155,'Centros de custo'!$A$5:$A$64,0)),""))</f>
        <v/>
      </c>
      <c r="N155" s="12" t="str">
        <f aca="false">IF(B155="","",IF(C155="","Sem CC",IF(ISNA(MATCH(C155,'Centros de custo'!$A$5:$A$64,0)),"Inexistente",IF(INDEX('Centros de custo'!$F$5:$F$64,MATCH(C155,'Centros de custo'!$A$5:$A$64,0))="Não","Inativo","OK"))))</f>
        <v/>
      </c>
      <c r="O155" s="12" t="str">
        <f aca="false">IF(B155="","",IF(G155="Sem de-para","Sem de-para",IF(IFERROR(INDEX('De-para'!$G$5:$G$304,MATCH(B155,'De-para'!$A$5:$A$304,0)),"")&lt;&gt;"OK","De-para inválido",IF(N155="Sem CC","Sem centro de custo",IF(N155&lt;&gt;"OK","Centro de custo "&amp;LOWER(N155),"OK")))))</f>
        <v/>
      </c>
    </row>
    <row r="156" customFormat="false" ht="15" hidden="false" customHeight="false" outlineLevel="0" collapsed="false">
      <c r="A156" s="18"/>
      <c r="B156" s="8"/>
      <c r="C156" s="8"/>
      <c r="D156" s="19"/>
      <c r="E156" s="11"/>
      <c r="F156" s="12" t="str">
        <f aca="false">IF(B156="","",IFERROR(INDEX('De-para'!$B$5:$B$304,MATCH(B156,'De-para'!$A$5:$A$304,0)),"Sem de-para"))</f>
        <v/>
      </c>
      <c r="G156" s="12" t="str">
        <f aca="false">IF(B156="","",IFERROR(INDEX('De-para'!$C$5:$C$304,MATCH(B156,'De-para'!$A$5:$A$304,0))&amp;"","Sem de-para"))</f>
        <v/>
      </c>
      <c r="H156" s="12" t="str">
        <f aca="false">IF(B156="","",IFERROR(INDEX('De-para'!$D$5:$D$304,MATCH(B156,'De-para'!$A$5:$A$304,0))&amp;"",""))</f>
        <v/>
      </c>
      <c r="I156" s="12" t="str">
        <f aca="false">IF(B156="","",IFERROR(INDEX('De-para'!$E$5:$E$304,MATCH(B156,'De-para'!$A$5:$A$304,0))&amp;"",""))</f>
        <v/>
      </c>
      <c r="J156" s="12" t="str">
        <f aca="false">IF(B156="","",IFERROR(INDEX('De-para'!$F$5:$F$304,MATCH(B156,'De-para'!$A$5:$A$304,0))&amp;"",""))</f>
        <v/>
      </c>
      <c r="K156" s="13" t="str">
        <f aca="false">IF(OR(J156="",D156=""),"",IF(J156="Receita",D156,-D156))</f>
        <v/>
      </c>
      <c r="L156" s="12" t="str">
        <f aca="false">IF(C156="","",IFERROR(INDEX('Centros de custo'!$C$5:$C$64,MATCH(C156,'Centros de custo'!$A$5:$A$64,0)),""))</f>
        <v/>
      </c>
      <c r="M156" s="12" t="str">
        <f aca="false">IF(C156="","",IFERROR(INDEX('Centros de custo'!$E$5:$E$64,MATCH(C156,'Centros de custo'!$A$5:$A$64,0)),""))</f>
        <v/>
      </c>
      <c r="N156" s="12" t="str">
        <f aca="false">IF(B156="","",IF(C156="","Sem CC",IF(ISNA(MATCH(C156,'Centros de custo'!$A$5:$A$64,0)),"Inexistente",IF(INDEX('Centros de custo'!$F$5:$F$64,MATCH(C156,'Centros de custo'!$A$5:$A$64,0))="Não","Inativo","OK"))))</f>
        <v/>
      </c>
      <c r="O156" s="12" t="str">
        <f aca="false">IF(B156="","",IF(G156="Sem de-para","Sem de-para",IF(IFERROR(INDEX('De-para'!$G$5:$G$304,MATCH(B156,'De-para'!$A$5:$A$304,0)),"")&lt;&gt;"OK","De-para inválido",IF(N156="Sem CC","Sem centro de custo",IF(N156&lt;&gt;"OK","Centro de custo "&amp;LOWER(N156),"OK")))))</f>
        <v/>
      </c>
    </row>
    <row r="157" customFormat="false" ht="15" hidden="false" customHeight="false" outlineLevel="0" collapsed="false">
      <c r="A157" s="18"/>
      <c r="B157" s="8"/>
      <c r="C157" s="8"/>
      <c r="D157" s="19"/>
      <c r="E157" s="11"/>
      <c r="F157" s="12" t="str">
        <f aca="false">IF(B157="","",IFERROR(INDEX('De-para'!$B$5:$B$304,MATCH(B157,'De-para'!$A$5:$A$304,0)),"Sem de-para"))</f>
        <v/>
      </c>
      <c r="G157" s="12" t="str">
        <f aca="false">IF(B157="","",IFERROR(INDEX('De-para'!$C$5:$C$304,MATCH(B157,'De-para'!$A$5:$A$304,0))&amp;"","Sem de-para"))</f>
        <v/>
      </c>
      <c r="H157" s="12" t="str">
        <f aca="false">IF(B157="","",IFERROR(INDEX('De-para'!$D$5:$D$304,MATCH(B157,'De-para'!$A$5:$A$304,0))&amp;"",""))</f>
        <v/>
      </c>
      <c r="I157" s="12" t="str">
        <f aca="false">IF(B157="","",IFERROR(INDEX('De-para'!$E$5:$E$304,MATCH(B157,'De-para'!$A$5:$A$304,0))&amp;"",""))</f>
        <v/>
      </c>
      <c r="J157" s="12" t="str">
        <f aca="false">IF(B157="","",IFERROR(INDEX('De-para'!$F$5:$F$304,MATCH(B157,'De-para'!$A$5:$A$304,0))&amp;"",""))</f>
        <v/>
      </c>
      <c r="K157" s="13" t="str">
        <f aca="false">IF(OR(J157="",D157=""),"",IF(J157="Receita",D157,-D157))</f>
        <v/>
      </c>
      <c r="L157" s="12" t="str">
        <f aca="false">IF(C157="","",IFERROR(INDEX('Centros de custo'!$C$5:$C$64,MATCH(C157,'Centros de custo'!$A$5:$A$64,0)),""))</f>
        <v/>
      </c>
      <c r="M157" s="12" t="str">
        <f aca="false">IF(C157="","",IFERROR(INDEX('Centros de custo'!$E$5:$E$64,MATCH(C157,'Centros de custo'!$A$5:$A$64,0)),""))</f>
        <v/>
      </c>
      <c r="N157" s="12" t="str">
        <f aca="false">IF(B157="","",IF(C157="","Sem CC",IF(ISNA(MATCH(C157,'Centros de custo'!$A$5:$A$64,0)),"Inexistente",IF(INDEX('Centros de custo'!$F$5:$F$64,MATCH(C157,'Centros de custo'!$A$5:$A$64,0))="Não","Inativo","OK"))))</f>
        <v/>
      </c>
      <c r="O157" s="12" t="str">
        <f aca="false">IF(B157="","",IF(G157="Sem de-para","Sem de-para",IF(IFERROR(INDEX('De-para'!$G$5:$G$304,MATCH(B157,'De-para'!$A$5:$A$304,0)),"")&lt;&gt;"OK","De-para inválido",IF(N157="Sem CC","Sem centro de custo",IF(N157&lt;&gt;"OK","Centro de custo "&amp;LOWER(N157),"OK")))))</f>
        <v/>
      </c>
    </row>
    <row r="158" customFormat="false" ht="15" hidden="false" customHeight="false" outlineLevel="0" collapsed="false">
      <c r="A158" s="18"/>
      <c r="B158" s="8"/>
      <c r="C158" s="8"/>
      <c r="D158" s="19"/>
      <c r="E158" s="11"/>
      <c r="F158" s="12" t="str">
        <f aca="false">IF(B158="","",IFERROR(INDEX('De-para'!$B$5:$B$304,MATCH(B158,'De-para'!$A$5:$A$304,0)),"Sem de-para"))</f>
        <v/>
      </c>
      <c r="G158" s="12" t="str">
        <f aca="false">IF(B158="","",IFERROR(INDEX('De-para'!$C$5:$C$304,MATCH(B158,'De-para'!$A$5:$A$304,0))&amp;"","Sem de-para"))</f>
        <v/>
      </c>
      <c r="H158" s="12" t="str">
        <f aca="false">IF(B158="","",IFERROR(INDEX('De-para'!$D$5:$D$304,MATCH(B158,'De-para'!$A$5:$A$304,0))&amp;"",""))</f>
        <v/>
      </c>
      <c r="I158" s="12" t="str">
        <f aca="false">IF(B158="","",IFERROR(INDEX('De-para'!$E$5:$E$304,MATCH(B158,'De-para'!$A$5:$A$304,0))&amp;"",""))</f>
        <v/>
      </c>
      <c r="J158" s="12" t="str">
        <f aca="false">IF(B158="","",IFERROR(INDEX('De-para'!$F$5:$F$304,MATCH(B158,'De-para'!$A$5:$A$304,0))&amp;"",""))</f>
        <v/>
      </c>
      <c r="K158" s="13" t="str">
        <f aca="false">IF(OR(J158="",D158=""),"",IF(J158="Receita",D158,-D158))</f>
        <v/>
      </c>
      <c r="L158" s="12" t="str">
        <f aca="false">IF(C158="","",IFERROR(INDEX('Centros de custo'!$C$5:$C$64,MATCH(C158,'Centros de custo'!$A$5:$A$64,0)),""))</f>
        <v/>
      </c>
      <c r="M158" s="12" t="str">
        <f aca="false">IF(C158="","",IFERROR(INDEX('Centros de custo'!$E$5:$E$64,MATCH(C158,'Centros de custo'!$A$5:$A$64,0)),""))</f>
        <v/>
      </c>
      <c r="N158" s="12" t="str">
        <f aca="false">IF(B158="","",IF(C158="","Sem CC",IF(ISNA(MATCH(C158,'Centros de custo'!$A$5:$A$64,0)),"Inexistente",IF(INDEX('Centros de custo'!$F$5:$F$64,MATCH(C158,'Centros de custo'!$A$5:$A$64,0))="Não","Inativo","OK"))))</f>
        <v/>
      </c>
      <c r="O158" s="12" t="str">
        <f aca="false">IF(B158="","",IF(G158="Sem de-para","Sem de-para",IF(IFERROR(INDEX('De-para'!$G$5:$G$304,MATCH(B158,'De-para'!$A$5:$A$304,0)),"")&lt;&gt;"OK","De-para inválido",IF(N158="Sem CC","Sem centro de custo",IF(N158&lt;&gt;"OK","Centro de custo "&amp;LOWER(N158),"OK")))))</f>
        <v/>
      </c>
    </row>
    <row r="159" customFormat="false" ht="15" hidden="false" customHeight="false" outlineLevel="0" collapsed="false">
      <c r="A159" s="18"/>
      <c r="B159" s="8"/>
      <c r="C159" s="8"/>
      <c r="D159" s="19"/>
      <c r="E159" s="11"/>
      <c r="F159" s="12" t="str">
        <f aca="false">IF(B159="","",IFERROR(INDEX('De-para'!$B$5:$B$304,MATCH(B159,'De-para'!$A$5:$A$304,0)),"Sem de-para"))</f>
        <v/>
      </c>
      <c r="G159" s="12" t="str">
        <f aca="false">IF(B159="","",IFERROR(INDEX('De-para'!$C$5:$C$304,MATCH(B159,'De-para'!$A$5:$A$304,0))&amp;"","Sem de-para"))</f>
        <v/>
      </c>
      <c r="H159" s="12" t="str">
        <f aca="false">IF(B159="","",IFERROR(INDEX('De-para'!$D$5:$D$304,MATCH(B159,'De-para'!$A$5:$A$304,0))&amp;"",""))</f>
        <v/>
      </c>
      <c r="I159" s="12" t="str">
        <f aca="false">IF(B159="","",IFERROR(INDEX('De-para'!$E$5:$E$304,MATCH(B159,'De-para'!$A$5:$A$304,0))&amp;"",""))</f>
        <v/>
      </c>
      <c r="J159" s="12" t="str">
        <f aca="false">IF(B159="","",IFERROR(INDEX('De-para'!$F$5:$F$304,MATCH(B159,'De-para'!$A$5:$A$304,0))&amp;"",""))</f>
        <v/>
      </c>
      <c r="K159" s="13" t="str">
        <f aca="false">IF(OR(J159="",D159=""),"",IF(J159="Receita",D159,-D159))</f>
        <v/>
      </c>
      <c r="L159" s="12" t="str">
        <f aca="false">IF(C159="","",IFERROR(INDEX('Centros de custo'!$C$5:$C$64,MATCH(C159,'Centros de custo'!$A$5:$A$64,0)),""))</f>
        <v/>
      </c>
      <c r="M159" s="12" t="str">
        <f aca="false">IF(C159="","",IFERROR(INDEX('Centros de custo'!$E$5:$E$64,MATCH(C159,'Centros de custo'!$A$5:$A$64,0)),""))</f>
        <v/>
      </c>
      <c r="N159" s="12" t="str">
        <f aca="false">IF(B159="","",IF(C159="","Sem CC",IF(ISNA(MATCH(C159,'Centros de custo'!$A$5:$A$64,0)),"Inexistente",IF(INDEX('Centros de custo'!$F$5:$F$64,MATCH(C159,'Centros de custo'!$A$5:$A$64,0))="Não","Inativo","OK"))))</f>
        <v/>
      </c>
      <c r="O159" s="12" t="str">
        <f aca="false">IF(B159="","",IF(G159="Sem de-para","Sem de-para",IF(IFERROR(INDEX('De-para'!$G$5:$G$304,MATCH(B159,'De-para'!$A$5:$A$304,0)),"")&lt;&gt;"OK","De-para inválido",IF(N159="Sem CC","Sem centro de custo",IF(N159&lt;&gt;"OK","Centro de custo "&amp;LOWER(N159),"OK")))))</f>
        <v/>
      </c>
    </row>
    <row r="160" customFormat="false" ht="15" hidden="false" customHeight="false" outlineLevel="0" collapsed="false">
      <c r="A160" s="18"/>
      <c r="B160" s="8"/>
      <c r="C160" s="8"/>
      <c r="D160" s="19"/>
      <c r="E160" s="11"/>
      <c r="F160" s="12" t="str">
        <f aca="false">IF(B160="","",IFERROR(INDEX('De-para'!$B$5:$B$304,MATCH(B160,'De-para'!$A$5:$A$304,0)),"Sem de-para"))</f>
        <v/>
      </c>
      <c r="G160" s="12" t="str">
        <f aca="false">IF(B160="","",IFERROR(INDEX('De-para'!$C$5:$C$304,MATCH(B160,'De-para'!$A$5:$A$304,0))&amp;"","Sem de-para"))</f>
        <v/>
      </c>
      <c r="H160" s="12" t="str">
        <f aca="false">IF(B160="","",IFERROR(INDEX('De-para'!$D$5:$D$304,MATCH(B160,'De-para'!$A$5:$A$304,0))&amp;"",""))</f>
        <v/>
      </c>
      <c r="I160" s="12" t="str">
        <f aca="false">IF(B160="","",IFERROR(INDEX('De-para'!$E$5:$E$304,MATCH(B160,'De-para'!$A$5:$A$304,0))&amp;"",""))</f>
        <v/>
      </c>
      <c r="J160" s="12" t="str">
        <f aca="false">IF(B160="","",IFERROR(INDEX('De-para'!$F$5:$F$304,MATCH(B160,'De-para'!$A$5:$A$304,0))&amp;"",""))</f>
        <v/>
      </c>
      <c r="K160" s="13" t="str">
        <f aca="false">IF(OR(J160="",D160=""),"",IF(J160="Receita",D160,-D160))</f>
        <v/>
      </c>
      <c r="L160" s="12" t="str">
        <f aca="false">IF(C160="","",IFERROR(INDEX('Centros de custo'!$C$5:$C$64,MATCH(C160,'Centros de custo'!$A$5:$A$64,0)),""))</f>
        <v/>
      </c>
      <c r="M160" s="12" t="str">
        <f aca="false">IF(C160="","",IFERROR(INDEX('Centros de custo'!$E$5:$E$64,MATCH(C160,'Centros de custo'!$A$5:$A$64,0)),""))</f>
        <v/>
      </c>
      <c r="N160" s="12" t="str">
        <f aca="false">IF(B160="","",IF(C160="","Sem CC",IF(ISNA(MATCH(C160,'Centros de custo'!$A$5:$A$64,0)),"Inexistente",IF(INDEX('Centros de custo'!$F$5:$F$64,MATCH(C160,'Centros de custo'!$A$5:$A$64,0))="Não","Inativo","OK"))))</f>
        <v/>
      </c>
      <c r="O160" s="12" t="str">
        <f aca="false">IF(B160="","",IF(G160="Sem de-para","Sem de-para",IF(IFERROR(INDEX('De-para'!$G$5:$G$304,MATCH(B160,'De-para'!$A$5:$A$304,0)),"")&lt;&gt;"OK","De-para inválido",IF(N160="Sem CC","Sem centro de custo",IF(N160&lt;&gt;"OK","Centro de custo "&amp;LOWER(N160),"OK")))))</f>
        <v/>
      </c>
    </row>
    <row r="161" customFormat="false" ht="15" hidden="false" customHeight="false" outlineLevel="0" collapsed="false">
      <c r="A161" s="18"/>
      <c r="B161" s="8"/>
      <c r="C161" s="8"/>
      <c r="D161" s="19"/>
      <c r="E161" s="11"/>
      <c r="F161" s="12" t="str">
        <f aca="false">IF(B161="","",IFERROR(INDEX('De-para'!$B$5:$B$304,MATCH(B161,'De-para'!$A$5:$A$304,0)),"Sem de-para"))</f>
        <v/>
      </c>
      <c r="G161" s="12" t="str">
        <f aca="false">IF(B161="","",IFERROR(INDEX('De-para'!$C$5:$C$304,MATCH(B161,'De-para'!$A$5:$A$304,0))&amp;"","Sem de-para"))</f>
        <v/>
      </c>
      <c r="H161" s="12" t="str">
        <f aca="false">IF(B161="","",IFERROR(INDEX('De-para'!$D$5:$D$304,MATCH(B161,'De-para'!$A$5:$A$304,0))&amp;"",""))</f>
        <v/>
      </c>
      <c r="I161" s="12" t="str">
        <f aca="false">IF(B161="","",IFERROR(INDEX('De-para'!$E$5:$E$304,MATCH(B161,'De-para'!$A$5:$A$304,0))&amp;"",""))</f>
        <v/>
      </c>
      <c r="J161" s="12" t="str">
        <f aca="false">IF(B161="","",IFERROR(INDEX('De-para'!$F$5:$F$304,MATCH(B161,'De-para'!$A$5:$A$304,0))&amp;"",""))</f>
        <v/>
      </c>
      <c r="K161" s="13" t="str">
        <f aca="false">IF(OR(J161="",D161=""),"",IF(J161="Receita",D161,-D161))</f>
        <v/>
      </c>
      <c r="L161" s="12" t="str">
        <f aca="false">IF(C161="","",IFERROR(INDEX('Centros de custo'!$C$5:$C$64,MATCH(C161,'Centros de custo'!$A$5:$A$64,0)),""))</f>
        <v/>
      </c>
      <c r="M161" s="12" t="str">
        <f aca="false">IF(C161="","",IFERROR(INDEX('Centros de custo'!$E$5:$E$64,MATCH(C161,'Centros de custo'!$A$5:$A$64,0)),""))</f>
        <v/>
      </c>
      <c r="N161" s="12" t="str">
        <f aca="false">IF(B161="","",IF(C161="","Sem CC",IF(ISNA(MATCH(C161,'Centros de custo'!$A$5:$A$64,0)),"Inexistente",IF(INDEX('Centros de custo'!$F$5:$F$64,MATCH(C161,'Centros de custo'!$A$5:$A$64,0))="Não","Inativo","OK"))))</f>
        <v/>
      </c>
      <c r="O161" s="12" t="str">
        <f aca="false">IF(B161="","",IF(G161="Sem de-para","Sem de-para",IF(IFERROR(INDEX('De-para'!$G$5:$G$304,MATCH(B161,'De-para'!$A$5:$A$304,0)),"")&lt;&gt;"OK","De-para inválido",IF(N161="Sem CC","Sem centro de custo",IF(N161&lt;&gt;"OK","Centro de custo "&amp;LOWER(N161),"OK")))))</f>
        <v/>
      </c>
    </row>
    <row r="162" customFormat="false" ht="15" hidden="false" customHeight="false" outlineLevel="0" collapsed="false">
      <c r="A162" s="18"/>
      <c r="B162" s="8"/>
      <c r="C162" s="8"/>
      <c r="D162" s="19"/>
      <c r="E162" s="11"/>
      <c r="F162" s="12" t="str">
        <f aca="false">IF(B162="","",IFERROR(INDEX('De-para'!$B$5:$B$304,MATCH(B162,'De-para'!$A$5:$A$304,0)),"Sem de-para"))</f>
        <v/>
      </c>
      <c r="G162" s="12" t="str">
        <f aca="false">IF(B162="","",IFERROR(INDEX('De-para'!$C$5:$C$304,MATCH(B162,'De-para'!$A$5:$A$304,0))&amp;"","Sem de-para"))</f>
        <v/>
      </c>
      <c r="H162" s="12" t="str">
        <f aca="false">IF(B162="","",IFERROR(INDEX('De-para'!$D$5:$D$304,MATCH(B162,'De-para'!$A$5:$A$304,0))&amp;"",""))</f>
        <v/>
      </c>
      <c r="I162" s="12" t="str">
        <f aca="false">IF(B162="","",IFERROR(INDEX('De-para'!$E$5:$E$304,MATCH(B162,'De-para'!$A$5:$A$304,0))&amp;"",""))</f>
        <v/>
      </c>
      <c r="J162" s="12" t="str">
        <f aca="false">IF(B162="","",IFERROR(INDEX('De-para'!$F$5:$F$304,MATCH(B162,'De-para'!$A$5:$A$304,0))&amp;"",""))</f>
        <v/>
      </c>
      <c r="K162" s="13" t="str">
        <f aca="false">IF(OR(J162="",D162=""),"",IF(J162="Receita",D162,-D162))</f>
        <v/>
      </c>
      <c r="L162" s="12" t="str">
        <f aca="false">IF(C162="","",IFERROR(INDEX('Centros de custo'!$C$5:$C$64,MATCH(C162,'Centros de custo'!$A$5:$A$64,0)),""))</f>
        <v/>
      </c>
      <c r="M162" s="12" t="str">
        <f aca="false">IF(C162="","",IFERROR(INDEX('Centros de custo'!$E$5:$E$64,MATCH(C162,'Centros de custo'!$A$5:$A$64,0)),""))</f>
        <v/>
      </c>
      <c r="N162" s="12" t="str">
        <f aca="false">IF(B162="","",IF(C162="","Sem CC",IF(ISNA(MATCH(C162,'Centros de custo'!$A$5:$A$64,0)),"Inexistente",IF(INDEX('Centros de custo'!$F$5:$F$64,MATCH(C162,'Centros de custo'!$A$5:$A$64,0))="Não","Inativo","OK"))))</f>
        <v/>
      </c>
      <c r="O162" s="12" t="str">
        <f aca="false">IF(B162="","",IF(G162="Sem de-para","Sem de-para",IF(IFERROR(INDEX('De-para'!$G$5:$G$304,MATCH(B162,'De-para'!$A$5:$A$304,0)),"")&lt;&gt;"OK","De-para inválido",IF(N162="Sem CC","Sem centro de custo",IF(N162&lt;&gt;"OK","Centro de custo "&amp;LOWER(N162),"OK")))))</f>
        <v/>
      </c>
    </row>
    <row r="163" customFormat="false" ht="15" hidden="false" customHeight="false" outlineLevel="0" collapsed="false">
      <c r="A163" s="18"/>
      <c r="B163" s="8"/>
      <c r="C163" s="8"/>
      <c r="D163" s="19"/>
      <c r="E163" s="11"/>
      <c r="F163" s="12" t="str">
        <f aca="false">IF(B163="","",IFERROR(INDEX('De-para'!$B$5:$B$304,MATCH(B163,'De-para'!$A$5:$A$304,0)),"Sem de-para"))</f>
        <v/>
      </c>
      <c r="G163" s="12" t="str">
        <f aca="false">IF(B163="","",IFERROR(INDEX('De-para'!$C$5:$C$304,MATCH(B163,'De-para'!$A$5:$A$304,0))&amp;"","Sem de-para"))</f>
        <v/>
      </c>
      <c r="H163" s="12" t="str">
        <f aca="false">IF(B163="","",IFERROR(INDEX('De-para'!$D$5:$D$304,MATCH(B163,'De-para'!$A$5:$A$304,0))&amp;"",""))</f>
        <v/>
      </c>
      <c r="I163" s="12" t="str">
        <f aca="false">IF(B163="","",IFERROR(INDEX('De-para'!$E$5:$E$304,MATCH(B163,'De-para'!$A$5:$A$304,0))&amp;"",""))</f>
        <v/>
      </c>
      <c r="J163" s="12" t="str">
        <f aca="false">IF(B163="","",IFERROR(INDEX('De-para'!$F$5:$F$304,MATCH(B163,'De-para'!$A$5:$A$304,0))&amp;"",""))</f>
        <v/>
      </c>
      <c r="K163" s="13" t="str">
        <f aca="false">IF(OR(J163="",D163=""),"",IF(J163="Receita",D163,-D163))</f>
        <v/>
      </c>
      <c r="L163" s="12" t="str">
        <f aca="false">IF(C163="","",IFERROR(INDEX('Centros de custo'!$C$5:$C$64,MATCH(C163,'Centros de custo'!$A$5:$A$64,0)),""))</f>
        <v/>
      </c>
      <c r="M163" s="12" t="str">
        <f aca="false">IF(C163="","",IFERROR(INDEX('Centros de custo'!$E$5:$E$64,MATCH(C163,'Centros de custo'!$A$5:$A$64,0)),""))</f>
        <v/>
      </c>
      <c r="N163" s="12" t="str">
        <f aca="false">IF(B163="","",IF(C163="","Sem CC",IF(ISNA(MATCH(C163,'Centros de custo'!$A$5:$A$64,0)),"Inexistente",IF(INDEX('Centros de custo'!$F$5:$F$64,MATCH(C163,'Centros de custo'!$A$5:$A$64,0))="Não","Inativo","OK"))))</f>
        <v/>
      </c>
      <c r="O163" s="12" t="str">
        <f aca="false">IF(B163="","",IF(G163="Sem de-para","Sem de-para",IF(IFERROR(INDEX('De-para'!$G$5:$G$304,MATCH(B163,'De-para'!$A$5:$A$304,0)),"")&lt;&gt;"OK","De-para inválido",IF(N163="Sem CC","Sem centro de custo",IF(N163&lt;&gt;"OK","Centro de custo "&amp;LOWER(N163),"OK")))))</f>
        <v/>
      </c>
    </row>
    <row r="164" customFormat="false" ht="15" hidden="false" customHeight="false" outlineLevel="0" collapsed="false">
      <c r="A164" s="18"/>
      <c r="B164" s="8"/>
      <c r="C164" s="8"/>
      <c r="D164" s="19"/>
      <c r="E164" s="11"/>
      <c r="F164" s="12" t="str">
        <f aca="false">IF(B164="","",IFERROR(INDEX('De-para'!$B$5:$B$304,MATCH(B164,'De-para'!$A$5:$A$304,0)),"Sem de-para"))</f>
        <v/>
      </c>
      <c r="G164" s="12" t="str">
        <f aca="false">IF(B164="","",IFERROR(INDEX('De-para'!$C$5:$C$304,MATCH(B164,'De-para'!$A$5:$A$304,0))&amp;"","Sem de-para"))</f>
        <v/>
      </c>
      <c r="H164" s="12" t="str">
        <f aca="false">IF(B164="","",IFERROR(INDEX('De-para'!$D$5:$D$304,MATCH(B164,'De-para'!$A$5:$A$304,0))&amp;"",""))</f>
        <v/>
      </c>
      <c r="I164" s="12" t="str">
        <f aca="false">IF(B164="","",IFERROR(INDEX('De-para'!$E$5:$E$304,MATCH(B164,'De-para'!$A$5:$A$304,0))&amp;"",""))</f>
        <v/>
      </c>
      <c r="J164" s="12" t="str">
        <f aca="false">IF(B164="","",IFERROR(INDEX('De-para'!$F$5:$F$304,MATCH(B164,'De-para'!$A$5:$A$304,0))&amp;"",""))</f>
        <v/>
      </c>
      <c r="K164" s="13" t="str">
        <f aca="false">IF(OR(J164="",D164=""),"",IF(J164="Receita",D164,-D164))</f>
        <v/>
      </c>
      <c r="L164" s="12" t="str">
        <f aca="false">IF(C164="","",IFERROR(INDEX('Centros de custo'!$C$5:$C$64,MATCH(C164,'Centros de custo'!$A$5:$A$64,0)),""))</f>
        <v/>
      </c>
      <c r="M164" s="12" t="str">
        <f aca="false">IF(C164="","",IFERROR(INDEX('Centros de custo'!$E$5:$E$64,MATCH(C164,'Centros de custo'!$A$5:$A$64,0)),""))</f>
        <v/>
      </c>
      <c r="N164" s="12" t="str">
        <f aca="false">IF(B164="","",IF(C164="","Sem CC",IF(ISNA(MATCH(C164,'Centros de custo'!$A$5:$A$64,0)),"Inexistente",IF(INDEX('Centros de custo'!$F$5:$F$64,MATCH(C164,'Centros de custo'!$A$5:$A$64,0))="Não","Inativo","OK"))))</f>
        <v/>
      </c>
      <c r="O164" s="12" t="str">
        <f aca="false">IF(B164="","",IF(G164="Sem de-para","Sem de-para",IF(IFERROR(INDEX('De-para'!$G$5:$G$304,MATCH(B164,'De-para'!$A$5:$A$304,0)),"")&lt;&gt;"OK","De-para inválido",IF(N164="Sem CC","Sem centro de custo",IF(N164&lt;&gt;"OK","Centro de custo "&amp;LOWER(N164),"OK")))))</f>
        <v/>
      </c>
    </row>
    <row r="165" customFormat="false" ht="15" hidden="false" customHeight="false" outlineLevel="0" collapsed="false">
      <c r="A165" s="18"/>
      <c r="B165" s="8"/>
      <c r="C165" s="8"/>
      <c r="D165" s="19"/>
      <c r="E165" s="11"/>
      <c r="F165" s="12" t="str">
        <f aca="false">IF(B165="","",IFERROR(INDEX('De-para'!$B$5:$B$304,MATCH(B165,'De-para'!$A$5:$A$304,0)),"Sem de-para"))</f>
        <v/>
      </c>
      <c r="G165" s="12" t="str">
        <f aca="false">IF(B165="","",IFERROR(INDEX('De-para'!$C$5:$C$304,MATCH(B165,'De-para'!$A$5:$A$304,0))&amp;"","Sem de-para"))</f>
        <v/>
      </c>
      <c r="H165" s="12" t="str">
        <f aca="false">IF(B165="","",IFERROR(INDEX('De-para'!$D$5:$D$304,MATCH(B165,'De-para'!$A$5:$A$304,0))&amp;"",""))</f>
        <v/>
      </c>
      <c r="I165" s="12" t="str">
        <f aca="false">IF(B165="","",IFERROR(INDEX('De-para'!$E$5:$E$304,MATCH(B165,'De-para'!$A$5:$A$304,0))&amp;"",""))</f>
        <v/>
      </c>
      <c r="J165" s="12" t="str">
        <f aca="false">IF(B165="","",IFERROR(INDEX('De-para'!$F$5:$F$304,MATCH(B165,'De-para'!$A$5:$A$304,0))&amp;"",""))</f>
        <v/>
      </c>
      <c r="K165" s="13" t="str">
        <f aca="false">IF(OR(J165="",D165=""),"",IF(J165="Receita",D165,-D165))</f>
        <v/>
      </c>
      <c r="L165" s="12" t="str">
        <f aca="false">IF(C165="","",IFERROR(INDEX('Centros de custo'!$C$5:$C$64,MATCH(C165,'Centros de custo'!$A$5:$A$64,0)),""))</f>
        <v/>
      </c>
      <c r="M165" s="12" t="str">
        <f aca="false">IF(C165="","",IFERROR(INDEX('Centros de custo'!$E$5:$E$64,MATCH(C165,'Centros de custo'!$A$5:$A$64,0)),""))</f>
        <v/>
      </c>
      <c r="N165" s="12" t="str">
        <f aca="false">IF(B165="","",IF(C165="","Sem CC",IF(ISNA(MATCH(C165,'Centros de custo'!$A$5:$A$64,0)),"Inexistente",IF(INDEX('Centros de custo'!$F$5:$F$64,MATCH(C165,'Centros de custo'!$A$5:$A$64,0))="Não","Inativo","OK"))))</f>
        <v/>
      </c>
      <c r="O165" s="12" t="str">
        <f aca="false">IF(B165="","",IF(G165="Sem de-para","Sem de-para",IF(IFERROR(INDEX('De-para'!$G$5:$G$304,MATCH(B165,'De-para'!$A$5:$A$304,0)),"")&lt;&gt;"OK","De-para inválido",IF(N165="Sem CC","Sem centro de custo",IF(N165&lt;&gt;"OK","Centro de custo "&amp;LOWER(N165),"OK")))))</f>
        <v/>
      </c>
    </row>
    <row r="166" customFormat="false" ht="15" hidden="false" customHeight="false" outlineLevel="0" collapsed="false">
      <c r="A166" s="18"/>
      <c r="B166" s="8"/>
      <c r="C166" s="8"/>
      <c r="D166" s="19"/>
      <c r="E166" s="11"/>
      <c r="F166" s="12" t="str">
        <f aca="false">IF(B166="","",IFERROR(INDEX('De-para'!$B$5:$B$304,MATCH(B166,'De-para'!$A$5:$A$304,0)),"Sem de-para"))</f>
        <v/>
      </c>
      <c r="G166" s="12" t="str">
        <f aca="false">IF(B166="","",IFERROR(INDEX('De-para'!$C$5:$C$304,MATCH(B166,'De-para'!$A$5:$A$304,0))&amp;"","Sem de-para"))</f>
        <v/>
      </c>
      <c r="H166" s="12" t="str">
        <f aca="false">IF(B166="","",IFERROR(INDEX('De-para'!$D$5:$D$304,MATCH(B166,'De-para'!$A$5:$A$304,0))&amp;"",""))</f>
        <v/>
      </c>
      <c r="I166" s="12" t="str">
        <f aca="false">IF(B166="","",IFERROR(INDEX('De-para'!$E$5:$E$304,MATCH(B166,'De-para'!$A$5:$A$304,0))&amp;"",""))</f>
        <v/>
      </c>
      <c r="J166" s="12" t="str">
        <f aca="false">IF(B166="","",IFERROR(INDEX('De-para'!$F$5:$F$304,MATCH(B166,'De-para'!$A$5:$A$304,0))&amp;"",""))</f>
        <v/>
      </c>
      <c r="K166" s="13" t="str">
        <f aca="false">IF(OR(J166="",D166=""),"",IF(J166="Receita",D166,-D166))</f>
        <v/>
      </c>
      <c r="L166" s="12" t="str">
        <f aca="false">IF(C166="","",IFERROR(INDEX('Centros de custo'!$C$5:$C$64,MATCH(C166,'Centros de custo'!$A$5:$A$64,0)),""))</f>
        <v/>
      </c>
      <c r="M166" s="12" t="str">
        <f aca="false">IF(C166="","",IFERROR(INDEX('Centros de custo'!$E$5:$E$64,MATCH(C166,'Centros de custo'!$A$5:$A$64,0)),""))</f>
        <v/>
      </c>
      <c r="N166" s="12" t="str">
        <f aca="false">IF(B166="","",IF(C166="","Sem CC",IF(ISNA(MATCH(C166,'Centros de custo'!$A$5:$A$64,0)),"Inexistente",IF(INDEX('Centros de custo'!$F$5:$F$64,MATCH(C166,'Centros de custo'!$A$5:$A$64,0))="Não","Inativo","OK"))))</f>
        <v/>
      </c>
      <c r="O166" s="12" t="str">
        <f aca="false">IF(B166="","",IF(G166="Sem de-para","Sem de-para",IF(IFERROR(INDEX('De-para'!$G$5:$G$304,MATCH(B166,'De-para'!$A$5:$A$304,0)),"")&lt;&gt;"OK","De-para inválido",IF(N166="Sem CC","Sem centro de custo",IF(N166&lt;&gt;"OK","Centro de custo "&amp;LOWER(N166),"OK")))))</f>
        <v/>
      </c>
    </row>
    <row r="167" customFormat="false" ht="15" hidden="false" customHeight="false" outlineLevel="0" collapsed="false">
      <c r="A167" s="18"/>
      <c r="B167" s="8"/>
      <c r="C167" s="8"/>
      <c r="D167" s="19"/>
      <c r="E167" s="11"/>
      <c r="F167" s="12" t="str">
        <f aca="false">IF(B167="","",IFERROR(INDEX('De-para'!$B$5:$B$304,MATCH(B167,'De-para'!$A$5:$A$304,0)),"Sem de-para"))</f>
        <v/>
      </c>
      <c r="G167" s="12" t="str">
        <f aca="false">IF(B167="","",IFERROR(INDEX('De-para'!$C$5:$C$304,MATCH(B167,'De-para'!$A$5:$A$304,0))&amp;"","Sem de-para"))</f>
        <v/>
      </c>
      <c r="H167" s="12" t="str">
        <f aca="false">IF(B167="","",IFERROR(INDEX('De-para'!$D$5:$D$304,MATCH(B167,'De-para'!$A$5:$A$304,0))&amp;"",""))</f>
        <v/>
      </c>
      <c r="I167" s="12" t="str">
        <f aca="false">IF(B167="","",IFERROR(INDEX('De-para'!$E$5:$E$304,MATCH(B167,'De-para'!$A$5:$A$304,0))&amp;"",""))</f>
        <v/>
      </c>
      <c r="J167" s="12" t="str">
        <f aca="false">IF(B167="","",IFERROR(INDEX('De-para'!$F$5:$F$304,MATCH(B167,'De-para'!$A$5:$A$304,0))&amp;"",""))</f>
        <v/>
      </c>
      <c r="K167" s="13" t="str">
        <f aca="false">IF(OR(J167="",D167=""),"",IF(J167="Receita",D167,-D167))</f>
        <v/>
      </c>
      <c r="L167" s="12" t="str">
        <f aca="false">IF(C167="","",IFERROR(INDEX('Centros de custo'!$C$5:$C$64,MATCH(C167,'Centros de custo'!$A$5:$A$64,0)),""))</f>
        <v/>
      </c>
      <c r="M167" s="12" t="str">
        <f aca="false">IF(C167="","",IFERROR(INDEX('Centros de custo'!$E$5:$E$64,MATCH(C167,'Centros de custo'!$A$5:$A$64,0)),""))</f>
        <v/>
      </c>
      <c r="N167" s="12" t="str">
        <f aca="false">IF(B167="","",IF(C167="","Sem CC",IF(ISNA(MATCH(C167,'Centros de custo'!$A$5:$A$64,0)),"Inexistente",IF(INDEX('Centros de custo'!$F$5:$F$64,MATCH(C167,'Centros de custo'!$A$5:$A$64,0))="Não","Inativo","OK"))))</f>
        <v/>
      </c>
      <c r="O167" s="12" t="str">
        <f aca="false">IF(B167="","",IF(G167="Sem de-para","Sem de-para",IF(IFERROR(INDEX('De-para'!$G$5:$G$304,MATCH(B167,'De-para'!$A$5:$A$304,0)),"")&lt;&gt;"OK","De-para inválido",IF(N167="Sem CC","Sem centro de custo",IF(N167&lt;&gt;"OK","Centro de custo "&amp;LOWER(N167),"OK")))))</f>
        <v/>
      </c>
    </row>
    <row r="168" customFormat="false" ht="15" hidden="false" customHeight="false" outlineLevel="0" collapsed="false">
      <c r="A168" s="18"/>
      <c r="B168" s="8"/>
      <c r="C168" s="8"/>
      <c r="D168" s="19"/>
      <c r="E168" s="11"/>
      <c r="F168" s="12" t="str">
        <f aca="false">IF(B168="","",IFERROR(INDEX('De-para'!$B$5:$B$304,MATCH(B168,'De-para'!$A$5:$A$304,0)),"Sem de-para"))</f>
        <v/>
      </c>
      <c r="G168" s="12" t="str">
        <f aca="false">IF(B168="","",IFERROR(INDEX('De-para'!$C$5:$C$304,MATCH(B168,'De-para'!$A$5:$A$304,0))&amp;"","Sem de-para"))</f>
        <v/>
      </c>
      <c r="H168" s="12" t="str">
        <f aca="false">IF(B168="","",IFERROR(INDEX('De-para'!$D$5:$D$304,MATCH(B168,'De-para'!$A$5:$A$304,0))&amp;"",""))</f>
        <v/>
      </c>
      <c r="I168" s="12" t="str">
        <f aca="false">IF(B168="","",IFERROR(INDEX('De-para'!$E$5:$E$304,MATCH(B168,'De-para'!$A$5:$A$304,0))&amp;"",""))</f>
        <v/>
      </c>
      <c r="J168" s="12" t="str">
        <f aca="false">IF(B168="","",IFERROR(INDEX('De-para'!$F$5:$F$304,MATCH(B168,'De-para'!$A$5:$A$304,0))&amp;"",""))</f>
        <v/>
      </c>
      <c r="K168" s="13" t="str">
        <f aca="false">IF(OR(J168="",D168=""),"",IF(J168="Receita",D168,-D168))</f>
        <v/>
      </c>
      <c r="L168" s="12" t="str">
        <f aca="false">IF(C168="","",IFERROR(INDEX('Centros de custo'!$C$5:$C$64,MATCH(C168,'Centros de custo'!$A$5:$A$64,0)),""))</f>
        <v/>
      </c>
      <c r="M168" s="12" t="str">
        <f aca="false">IF(C168="","",IFERROR(INDEX('Centros de custo'!$E$5:$E$64,MATCH(C168,'Centros de custo'!$A$5:$A$64,0)),""))</f>
        <v/>
      </c>
      <c r="N168" s="12" t="str">
        <f aca="false">IF(B168="","",IF(C168="","Sem CC",IF(ISNA(MATCH(C168,'Centros de custo'!$A$5:$A$64,0)),"Inexistente",IF(INDEX('Centros de custo'!$F$5:$F$64,MATCH(C168,'Centros de custo'!$A$5:$A$64,0))="Não","Inativo","OK"))))</f>
        <v/>
      </c>
      <c r="O168" s="12" t="str">
        <f aca="false">IF(B168="","",IF(G168="Sem de-para","Sem de-para",IF(IFERROR(INDEX('De-para'!$G$5:$G$304,MATCH(B168,'De-para'!$A$5:$A$304,0)),"")&lt;&gt;"OK","De-para inválido",IF(N168="Sem CC","Sem centro de custo",IF(N168&lt;&gt;"OK","Centro de custo "&amp;LOWER(N168),"OK")))))</f>
        <v/>
      </c>
    </row>
    <row r="169" customFormat="false" ht="15" hidden="false" customHeight="false" outlineLevel="0" collapsed="false">
      <c r="A169" s="18"/>
      <c r="B169" s="8"/>
      <c r="C169" s="8"/>
      <c r="D169" s="19"/>
      <c r="E169" s="11"/>
      <c r="F169" s="12" t="str">
        <f aca="false">IF(B169="","",IFERROR(INDEX('De-para'!$B$5:$B$304,MATCH(B169,'De-para'!$A$5:$A$304,0)),"Sem de-para"))</f>
        <v/>
      </c>
      <c r="G169" s="12" t="str">
        <f aca="false">IF(B169="","",IFERROR(INDEX('De-para'!$C$5:$C$304,MATCH(B169,'De-para'!$A$5:$A$304,0))&amp;"","Sem de-para"))</f>
        <v/>
      </c>
      <c r="H169" s="12" t="str">
        <f aca="false">IF(B169="","",IFERROR(INDEX('De-para'!$D$5:$D$304,MATCH(B169,'De-para'!$A$5:$A$304,0))&amp;"",""))</f>
        <v/>
      </c>
      <c r="I169" s="12" t="str">
        <f aca="false">IF(B169="","",IFERROR(INDEX('De-para'!$E$5:$E$304,MATCH(B169,'De-para'!$A$5:$A$304,0))&amp;"",""))</f>
        <v/>
      </c>
      <c r="J169" s="12" t="str">
        <f aca="false">IF(B169="","",IFERROR(INDEX('De-para'!$F$5:$F$304,MATCH(B169,'De-para'!$A$5:$A$304,0))&amp;"",""))</f>
        <v/>
      </c>
      <c r="K169" s="13" t="str">
        <f aca="false">IF(OR(J169="",D169=""),"",IF(J169="Receita",D169,-D169))</f>
        <v/>
      </c>
      <c r="L169" s="12" t="str">
        <f aca="false">IF(C169="","",IFERROR(INDEX('Centros de custo'!$C$5:$C$64,MATCH(C169,'Centros de custo'!$A$5:$A$64,0)),""))</f>
        <v/>
      </c>
      <c r="M169" s="12" t="str">
        <f aca="false">IF(C169="","",IFERROR(INDEX('Centros de custo'!$E$5:$E$64,MATCH(C169,'Centros de custo'!$A$5:$A$64,0)),""))</f>
        <v/>
      </c>
      <c r="N169" s="12" t="str">
        <f aca="false">IF(B169="","",IF(C169="","Sem CC",IF(ISNA(MATCH(C169,'Centros de custo'!$A$5:$A$64,0)),"Inexistente",IF(INDEX('Centros de custo'!$F$5:$F$64,MATCH(C169,'Centros de custo'!$A$5:$A$64,0))="Não","Inativo","OK"))))</f>
        <v/>
      </c>
      <c r="O169" s="12" t="str">
        <f aca="false">IF(B169="","",IF(G169="Sem de-para","Sem de-para",IF(IFERROR(INDEX('De-para'!$G$5:$G$304,MATCH(B169,'De-para'!$A$5:$A$304,0)),"")&lt;&gt;"OK","De-para inválido",IF(N169="Sem CC","Sem centro de custo",IF(N169&lt;&gt;"OK","Centro de custo "&amp;LOWER(N169),"OK")))))</f>
        <v/>
      </c>
    </row>
    <row r="170" customFormat="false" ht="15" hidden="false" customHeight="false" outlineLevel="0" collapsed="false">
      <c r="A170" s="18"/>
      <c r="B170" s="8"/>
      <c r="C170" s="8"/>
      <c r="D170" s="19"/>
      <c r="E170" s="11"/>
      <c r="F170" s="12" t="str">
        <f aca="false">IF(B170="","",IFERROR(INDEX('De-para'!$B$5:$B$304,MATCH(B170,'De-para'!$A$5:$A$304,0)),"Sem de-para"))</f>
        <v/>
      </c>
      <c r="G170" s="12" t="str">
        <f aca="false">IF(B170="","",IFERROR(INDEX('De-para'!$C$5:$C$304,MATCH(B170,'De-para'!$A$5:$A$304,0))&amp;"","Sem de-para"))</f>
        <v/>
      </c>
      <c r="H170" s="12" t="str">
        <f aca="false">IF(B170="","",IFERROR(INDEX('De-para'!$D$5:$D$304,MATCH(B170,'De-para'!$A$5:$A$304,0))&amp;"",""))</f>
        <v/>
      </c>
      <c r="I170" s="12" t="str">
        <f aca="false">IF(B170="","",IFERROR(INDEX('De-para'!$E$5:$E$304,MATCH(B170,'De-para'!$A$5:$A$304,0))&amp;"",""))</f>
        <v/>
      </c>
      <c r="J170" s="12" t="str">
        <f aca="false">IF(B170="","",IFERROR(INDEX('De-para'!$F$5:$F$304,MATCH(B170,'De-para'!$A$5:$A$304,0))&amp;"",""))</f>
        <v/>
      </c>
      <c r="K170" s="13" t="str">
        <f aca="false">IF(OR(J170="",D170=""),"",IF(J170="Receita",D170,-D170))</f>
        <v/>
      </c>
      <c r="L170" s="12" t="str">
        <f aca="false">IF(C170="","",IFERROR(INDEX('Centros de custo'!$C$5:$C$64,MATCH(C170,'Centros de custo'!$A$5:$A$64,0)),""))</f>
        <v/>
      </c>
      <c r="M170" s="12" t="str">
        <f aca="false">IF(C170="","",IFERROR(INDEX('Centros de custo'!$E$5:$E$64,MATCH(C170,'Centros de custo'!$A$5:$A$64,0)),""))</f>
        <v/>
      </c>
      <c r="N170" s="12" t="str">
        <f aca="false">IF(B170="","",IF(C170="","Sem CC",IF(ISNA(MATCH(C170,'Centros de custo'!$A$5:$A$64,0)),"Inexistente",IF(INDEX('Centros de custo'!$F$5:$F$64,MATCH(C170,'Centros de custo'!$A$5:$A$64,0))="Não","Inativo","OK"))))</f>
        <v/>
      </c>
      <c r="O170" s="12" t="str">
        <f aca="false">IF(B170="","",IF(G170="Sem de-para","Sem de-para",IF(IFERROR(INDEX('De-para'!$G$5:$G$304,MATCH(B170,'De-para'!$A$5:$A$304,0)),"")&lt;&gt;"OK","De-para inválido",IF(N170="Sem CC","Sem centro de custo",IF(N170&lt;&gt;"OK","Centro de custo "&amp;LOWER(N170),"OK")))))</f>
        <v/>
      </c>
    </row>
    <row r="171" customFormat="false" ht="15" hidden="false" customHeight="false" outlineLevel="0" collapsed="false">
      <c r="A171" s="18"/>
      <c r="B171" s="8"/>
      <c r="C171" s="8"/>
      <c r="D171" s="19"/>
      <c r="E171" s="11"/>
      <c r="F171" s="12" t="str">
        <f aca="false">IF(B171="","",IFERROR(INDEX('De-para'!$B$5:$B$304,MATCH(B171,'De-para'!$A$5:$A$304,0)),"Sem de-para"))</f>
        <v/>
      </c>
      <c r="G171" s="12" t="str">
        <f aca="false">IF(B171="","",IFERROR(INDEX('De-para'!$C$5:$C$304,MATCH(B171,'De-para'!$A$5:$A$304,0))&amp;"","Sem de-para"))</f>
        <v/>
      </c>
      <c r="H171" s="12" t="str">
        <f aca="false">IF(B171="","",IFERROR(INDEX('De-para'!$D$5:$D$304,MATCH(B171,'De-para'!$A$5:$A$304,0))&amp;"",""))</f>
        <v/>
      </c>
      <c r="I171" s="12" t="str">
        <f aca="false">IF(B171="","",IFERROR(INDEX('De-para'!$E$5:$E$304,MATCH(B171,'De-para'!$A$5:$A$304,0))&amp;"",""))</f>
        <v/>
      </c>
      <c r="J171" s="12" t="str">
        <f aca="false">IF(B171="","",IFERROR(INDEX('De-para'!$F$5:$F$304,MATCH(B171,'De-para'!$A$5:$A$304,0))&amp;"",""))</f>
        <v/>
      </c>
      <c r="K171" s="13" t="str">
        <f aca="false">IF(OR(J171="",D171=""),"",IF(J171="Receita",D171,-D171))</f>
        <v/>
      </c>
      <c r="L171" s="12" t="str">
        <f aca="false">IF(C171="","",IFERROR(INDEX('Centros de custo'!$C$5:$C$64,MATCH(C171,'Centros de custo'!$A$5:$A$64,0)),""))</f>
        <v/>
      </c>
      <c r="M171" s="12" t="str">
        <f aca="false">IF(C171="","",IFERROR(INDEX('Centros de custo'!$E$5:$E$64,MATCH(C171,'Centros de custo'!$A$5:$A$64,0)),""))</f>
        <v/>
      </c>
      <c r="N171" s="12" t="str">
        <f aca="false">IF(B171="","",IF(C171="","Sem CC",IF(ISNA(MATCH(C171,'Centros de custo'!$A$5:$A$64,0)),"Inexistente",IF(INDEX('Centros de custo'!$F$5:$F$64,MATCH(C171,'Centros de custo'!$A$5:$A$64,0))="Não","Inativo","OK"))))</f>
        <v/>
      </c>
      <c r="O171" s="12" t="str">
        <f aca="false">IF(B171="","",IF(G171="Sem de-para","Sem de-para",IF(IFERROR(INDEX('De-para'!$G$5:$G$304,MATCH(B171,'De-para'!$A$5:$A$304,0)),"")&lt;&gt;"OK","De-para inválido",IF(N171="Sem CC","Sem centro de custo",IF(N171&lt;&gt;"OK","Centro de custo "&amp;LOWER(N171),"OK")))))</f>
        <v/>
      </c>
    </row>
    <row r="172" customFormat="false" ht="15" hidden="false" customHeight="false" outlineLevel="0" collapsed="false">
      <c r="A172" s="18"/>
      <c r="B172" s="8"/>
      <c r="C172" s="8"/>
      <c r="D172" s="19"/>
      <c r="E172" s="11"/>
      <c r="F172" s="12" t="str">
        <f aca="false">IF(B172="","",IFERROR(INDEX('De-para'!$B$5:$B$304,MATCH(B172,'De-para'!$A$5:$A$304,0)),"Sem de-para"))</f>
        <v/>
      </c>
      <c r="G172" s="12" t="str">
        <f aca="false">IF(B172="","",IFERROR(INDEX('De-para'!$C$5:$C$304,MATCH(B172,'De-para'!$A$5:$A$304,0))&amp;"","Sem de-para"))</f>
        <v/>
      </c>
      <c r="H172" s="12" t="str">
        <f aca="false">IF(B172="","",IFERROR(INDEX('De-para'!$D$5:$D$304,MATCH(B172,'De-para'!$A$5:$A$304,0))&amp;"",""))</f>
        <v/>
      </c>
      <c r="I172" s="12" t="str">
        <f aca="false">IF(B172="","",IFERROR(INDEX('De-para'!$E$5:$E$304,MATCH(B172,'De-para'!$A$5:$A$304,0))&amp;"",""))</f>
        <v/>
      </c>
      <c r="J172" s="12" t="str">
        <f aca="false">IF(B172="","",IFERROR(INDEX('De-para'!$F$5:$F$304,MATCH(B172,'De-para'!$A$5:$A$304,0))&amp;"",""))</f>
        <v/>
      </c>
      <c r="K172" s="13" t="str">
        <f aca="false">IF(OR(J172="",D172=""),"",IF(J172="Receita",D172,-D172))</f>
        <v/>
      </c>
      <c r="L172" s="12" t="str">
        <f aca="false">IF(C172="","",IFERROR(INDEX('Centros de custo'!$C$5:$C$64,MATCH(C172,'Centros de custo'!$A$5:$A$64,0)),""))</f>
        <v/>
      </c>
      <c r="M172" s="12" t="str">
        <f aca="false">IF(C172="","",IFERROR(INDEX('Centros de custo'!$E$5:$E$64,MATCH(C172,'Centros de custo'!$A$5:$A$64,0)),""))</f>
        <v/>
      </c>
      <c r="N172" s="12" t="str">
        <f aca="false">IF(B172="","",IF(C172="","Sem CC",IF(ISNA(MATCH(C172,'Centros de custo'!$A$5:$A$64,0)),"Inexistente",IF(INDEX('Centros de custo'!$F$5:$F$64,MATCH(C172,'Centros de custo'!$A$5:$A$64,0))="Não","Inativo","OK"))))</f>
        <v/>
      </c>
      <c r="O172" s="12" t="str">
        <f aca="false">IF(B172="","",IF(G172="Sem de-para","Sem de-para",IF(IFERROR(INDEX('De-para'!$G$5:$G$304,MATCH(B172,'De-para'!$A$5:$A$304,0)),"")&lt;&gt;"OK","De-para inválido",IF(N172="Sem CC","Sem centro de custo",IF(N172&lt;&gt;"OK","Centro de custo "&amp;LOWER(N172),"OK")))))</f>
        <v/>
      </c>
    </row>
    <row r="173" customFormat="false" ht="15" hidden="false" customHeight="false" outlineLevel="0" collapsed="false">
      <c r="A173" s="18"/>
      <c r="B173" s="8"/>
      <c r="C173" s="8"/>
      <c r="D173" s="19"/>
      <c r="E173" s="11"/>
      <c r="F173" s="12" t="str">
        <f aca="false">IF(B173="","",IFERROR(INDEX('De-para'!$B$5:$B$304,MATCH(B173,'De-para'!$A$5:$A$304,0)),"Sem de-para"))</f>
        <v/>
      </c>
      <c r="G173" s="12" t="str">
        <f aca="false">IF(B173="","",IFERROR(INDEX('De-para'!$C$5:$C$304,MATCH(B173,'De-para'!$A$5:$A$304,0))&amp;"","Sem de-para"))</f>
        <v/>
      </c>
      <c r="H173" s="12" t="str">
        <f aca="false">IF(B173="","",IFERROR(INDEX('De-para'!$D$5:$D$304,MATCH(B173,'De-para'!$A$5:$A$304,0))&amp;"",""))</f>
        <v/>
      </c>
      <c r="I173" s="12" t="str">
        <f aca="false">IF(B173="","",IFERROR(INDEX('De-para'!$E$5:$E$304,MATCH(B173,'De-para'!$A$5:$A$304,0))&amp;"",""))</f>
        <v/>
      </c>
      <c r="J173" s="12" t="str">
        <f aca="false">IF(B173="","",IFERROR(INDEX('De-para'!$F$5:$F$304,MATCH(B173,'De-para'!$A$5:$A$304,0))&amp;"",""))</f>
        <v/>
      </c>
      <c r="K173" s="13" t="str">
        <f aca="false">IF(OR(J173="",D173=""),"",IF(J173="Receita",D173,-D173))</f>
        <v/>
      </c>
      <c r="L173" s="12" t="str">
        <f aca="false">IF(C173="","",IFERROR(INDEX('Centros de custo'!$C$5:$C$64,MATCH(C173,'Centros de custo'!$A$5:$A$64,0)),""))</f>
        <v/>
      </c>
      <c r="M173" s="12" t="str">
        <f aca="false">IF(C173="","",IFERROR(INDEX('Centros de custo'!$E$5:$E$64,MATCH(C173,'Centros de custo'!$A$5:$A$64,0)),""))</f>
        <v/>
      </c>
      <c r="N173" s="12" t="str">
        <f aca="false">IF(B173="","",IF(C173="","Sem CC",IF(ISNA(MATCH(C173,'Centros de custo'!$A$5:$A$64,0)),"Inexistente",IF(INDEX('Centros de custo'!$F$5:$F$64,MATCH(C173,'Centros de custo'!$A$5:$A$64,0))="Não","Inativo","OK"))))</f>
        <v/>
      </c>
      <c r="O173" s="12" t="str">
        <f aca="false">IF(B173="","",IF(G173="Sem de-para","Sem de-para",IF(IFERROR(INDEX('De-para'!$G$5:$G$304,MATCH(B173,'De-para'!$A$5:$A$304,0)),"")&lt;&gt;"OK","De-para inválido",IF(N173="Sem CC","Sem centro de custo",IF(N173&lt;&gt;"OK","Centro de custo "&amp;LOWER(N173),"OK")))))</f>
        <v/>
      </c>
    </row>
    <row r="174" customFormat="false" ht="15" hidden="false" customHeight="false" outlineLevel="0" collapsed="false">
      <c r="A174" s="18"/>
      <c r="B174" s="8"/>
      <c r="C174" s="8"/>
      <c r="D174" s="19"/>
      <c r="E174" s="11"/>
      <c r="F174" s="12" t="str">
        <f aca="false">IF(B174="","",IFERROR(INDEX('De-para'!$B$5:$B$304,MATCH(B174,'De-para'!$A$5:$A$304,0)),"Sem de-para"))</f>
        <v/>
      </c>
      <c r="G174" s="12" t="str">
        <f aca="false">IF(B174="","",IFERROR(INDEX('De-para'!$C$5:$C$304,MATCH(B174,'De-para'!$A$5:$A$304,0))&amp;"","Sem de-para"))</f>
        <v/>
      </c>
      <c r="H174" s="12" t="str">
        <f aca="false">IF(B174="","",IFERROR(INDEX('De-para'!$D$5:$D$304,MATCH(B174,'De-para'!$A$5:$A$304,0))&amp;"",""))</f>
        <v/>
      </c>
      <c r="I174" s="12" t="str">
        <f aca="false">IF(B174="","",IFERROR(INDEX('De-para'!$E$5:$E$304,MATCH(B174,'De-para'!$A$5:$A$304,0))&amp;"",""))</f>
        <v/>
      </c>
      <c r="J174" s="12" t="str">
        <f aca="false">IF(B174="","",IFERROR(INDEX('De-para'!$F$5:$F$304,MATCH(B174,'De-para'!$A$5:$A$304,0))&amp;"",""))</f>
        <v/>
      </c>
      <c r="K174" s="13" t="str">
        <f aca="false">IF(OR(J174="",D174=""),"",IF(J174="Receita",D174,-D174))</f>
        <v/>
      </c>
      <c r="L174" s="12" t="str">
        <f aca="false">IF(C174="","",IFERROR(INDEX('Centros de custo'!$C$5:$C$64,MATCH(C174,'Centros de custo'!$A$5:$A$64,0)),""))</f>
        <v/>
      </c>
      <c r="M174" s="12" t="str">
        <f aca="false">IF(C174="","",IFERROR(INDEX('Centros de custo'!$E$5:$E$64,MATCH(C174,'Centros de custo'!$A$5:$A$64,0)),""))</f>
        <v/>
      </c>
      <c r="N174" s="12" t="str">
        <f aca="false">IF(B174="","",IF(C174="","Sem CC",IF(ISNA(MATCH(C174,'Centros de custo'!$A$5:$A$64,0)),"Inexistente",IF(INDEX('Centros de custo'!$F$5:$F$64,MATCH(C174,'Centros de custo'!$A$5:$A$64,0))="Não","Inativo","OK"))))</f>
        <v/>
      </c>
      <c r="O174" s="12" t="str">
        <f aca="false">IF(B174="","",IF(G174="Sem de-para","Sem de-para",IF(IFERROR(INDEX('De-para'!$G$5:$G$304,MATCH(B174,'De-para'!$A$5:$A$304,0)),"")&lt;&gt;"OK","De-para inválido",IF(N174="Sem CC","Sem centro de custo",IF(N174&lt;&gt;"OK","Centro de custo "&amp;LOWER(N174),"OK")))))</f>
        <v/>
      </c>
    </row>
    <row r="175" customFormat="false" ht="15" hidden="false" customHeight="false" outlineLevel="0" collapsed="false">
      <c r="A175" s="18"/>
      <c r="B175" s="8"/>
      <c r="C175" s="8"/>
      <c r="D175" s="19"/>
      <c r="E175" s="11"/>
      <c r="F175" s="12" t="str">
        <f aca="false">IF(B175="","",IFERROR(INDEX('De-para'!$B$5:$B$304,MATCH(B175,'De-para'!$A$5:$A$304,0)),"Sem de-para"))</f>
        <v/>
      </c>
      <c r="G175" s="12" t="str">
        <f aca="false">IF(B175="","",IFERROR(INDEX('De-para'!$C$5:$C$304,MATCH(B175,'De-para'!$A$5:$A$304,0))&amp;"","Sem de-para"))</f>
        <v/>
      </c>
      <c r="H175" s="12" t="str">
        <f aca="false">IF(B175="","",IFERROR(INDEX('De-para'!$D$5:$D$304,MATCH(B175,'De-para'!$A$5:$A$304,0))&amp;"",""))</f>
        <v/>
      </c>
      <c r="I175" s="12" t="str">
        <f aca="false">IF(B175="","",IFERROR(INDEX('De-para'!$E$5:$E$304,MATCH(B175,'De-para'!$A$5:$A$304,0))&amp;"",""))</f>
        <v/>
      </c>
      <c r="J175" s="12" t="str">
        <f aca="false">IF(B175="","",IFERROR(INDEX('De-para'!$F$5:$F$304,MATCH(B175,'De-para'!$A$5:$A$304,0))&amp;"",""))</f>
        <v/>
      </c>
      <c r="K175" s="13" t="str">
        <f aca="false">IF(OR(J175="",D175=""),"",IF(J175="Receita",D175,-D175))</f>
        <v/>
      </c>
      <c r="L175" s="12" t="str">
        <f aca="false">IF(C175="","",IFERROR(INDEX('Centros de custo'!$C$5:$C$64,MATCH(C175,'Centros de custo'!$A$5:$A$64,0)),""))</f>
        <v/>
      </c>
      <c r="M175" s="12" t="str">
        <f aca="false">IF(C175="","",IFERROR(INDEX('Centros de custo'!$E$5:$E$64,MATCH(C175,'Centros de custo'!$A$5:$A$64,0)),""))</f>
        <v/>
      </c>
      <c r="N175" s="12" t="str">
        <f aca="false">IF(B175="","",IF(C175="","Sem CC",IF(ISNA(MATCH(C175,'Centros de custo'!$A$5:$A$64,0)),"Inexistente",IF(INDEX('Centros de custo'!$F$5:$F$64,MATCH(C175,'Centros de custo'!$A$5:$A$64,0))="Não","Inativo","OK"))))</f>
        <v/>
      </c>
      <c r="O175" s="12" t="str">
        <f aca="false">IF(B175="","",IF(G175="Sem de-para","Sem de-para",IF(IFERROR(INDEX('De-para'!$G$5:$G$304,MATCH(B175,'De-para'!$A$5:$A$304,0)),"")&lt;&gt;"OK","De-para inválido",IF(N175="Sem CC","Sem centro de custo",IF(N175&lt;&gt;"OK","Centro de custo "&amp;LOWER(N175),"OK")))))</f>
        <v/>
      </c>
    </row>
    <row r="176" customFormat="false" ht="15" hidden="false" customHeight="false" outlineLevel="0" collapsed="false">
      <c r="A176" s="18"/>
      <c r="B176" s="8"/>
      <c r="C176" s="8"/>
      <c r="D176" s="19"/>
      <c r="E176" s="11"/>
      <c r="F176" s="12" t="str">
        <f aca="false">IF(B176="","",IFERROR(INDEX('De-para'!$B$5:$B$304,MATCH(B176,'De-para'!$A$5:$A$304,0)),"Sem de-para"))</f>
        <v/>
      </c>
      <c r="G176" s="12" t="str">
        <f aca="false">IF(B176="","",IFERROR(INDEX('De-para'!$C$5:$C$304,MATCH(B176,'De-para'!$A$5:$A$304,0))&amp;"","Sem de-para"))</f>
        <v/>
      </c>
      <c r="H176" s="12" t="str">
        <f aca="false">IF(B176="","",IFERROR(INDEX('De-para'!$D$5:$D$304,MATCH(B176,'De-para'!$A$5:$A$304,0))&amp;"",""))</f>
        <v/>
      </c>
      <c r="I176" s="12" t="str">
        <f aca="false">IF(B176="","",IFERROR(INDEX('De-para'!$E$5:$E$304,MATCH(B176,'De-para'!$A$5:$A$304,0))&amp;"",""))</f>
        <v/>
      </c>
      <c r="J176" s="12" t="str">
        <f aca="false">IF(B176="","",IFERROR(INDEX('De-para'!$F$5:$F$304,MATCH(B176,'De-para'!$A$5:$A$304,0))&amp;"",""))</f>
        <v/>
      </c>
      <c r="K176" s="13" t="str">
        <f aca="false">IF(OR(J176="",D176=""),"",IF(J176="Receita",D176,-D176))</f>
        <v/>
      </c>
      <c r="L176" s="12" t="str">
        <f aca="false">IF(C176="","",IFERROR(INDEX('Centros de custo'!$C$5:$C$64,MATCH(C176,'Centros de custo'!$A$5:$A$64,0)),""))</f>
        <v/>
      </c>
      <c r="M176" s="12" t="str">
        <f aca="false">IF(C176="","",IFERROR(INDEX('Centros de custo'!$E$5:$E$64,MATCH(C176,'Centros de custo'!$A$5:$A$64,0)),""))</f>
        <v/>
      </c>
      <c r="N176" s="12" t="str">
        <f aca="false">IF(B176="","",IF(C176="","Sem CC",IF(ISNA(MATCH(C176,'Centros de custo'!$A$5:$A$64,0)),"Inexistente",IF(INDEX('Centros de custo'!$F$5:$F$64,MATCH(C176,'Centros de custo'!$A$5:$A$64,0))="Não","Inativo","OK"))))</f>
        <v/>
      </c>
      <c r="O176" s="12" t="str">
        <f aca="false">IF(B176="","",IF(G176="Sem de-para","Sem de-para",IF(IFERROR(INDEX('De-para'!$G$5:$G$304,MATCH(B176,'De-para'!$A$5:$A$304,0)),"")&lt;&gt;"OK","De-para inválido",IF(N176="Sem CC","Sem centro de custo",IF(N176&lt;&gt;"OK","Centro de custo "&amp;LOWER(N176),"OK")))))</f>
        <v/>
      </c>
    </row>
    <row r="177" customFormat="false" ht="15" hidden="false" customHeight="false" outlineLevel="0" collapsed="false">
      <c r="A177" s="18"/>
      <c r="B177" s="8"/>
      <c r="C177" s="8"/>
      <c r="D177" s="19"/>
      <c r="E177" s="11"/>
      <c r="F177" s="12" t="str">
        <f aca="false">IF(B177="","",IFERROR(INDEX('De-para'!$B$5:$B$304,MATCH(B177,'De-para'!$A$5:$A$304,0)),"Sem de-para"))</f>
        <v/>
      </c>
      <c r="G177" s="12" t="str">
        <f aca="false">IF(B177="","",IFERROR(INDEX('De-para'!$C$5:$C$304,MATCH(B177,'De-para'!$A$5:$A$304,0))&amp;"","Sem de-para"))</f>
        <v/>
      </c>
      <c r="H177" s="12" t="str">
        <f aca="false">IF(B177="","",IFERROR(INDEX('De-para'!$D$5:$D$304,MATCH(B177,'De-para'!$A$5:$A$304,0))&amp;"",""))</f>
        <v/>
      </c>
      <c r="I177" s="12" t="str">
        <f aca="false">IF(B177="","",IFERROR(INDEX('De-para'!$E$5:$E$304,MATCH(B177,'De-para'!$A$5:$A$304,0))&amp;"",""))</f>
        <v/>
      </c>
      <c r="J177" s="12" t="str">
        <f aca="false">IF(B177="","",IFERROR(INDEX('De-para'!$F$5:$F$304,MATCH(B177,'De-para'!$A$5:$A$304,0))&amp;"",""))</f>
        <v/>
      </c>
      <c r="K177" s="13" t="str">
        <f aca="false">IF(OR(J177="",D177=""),"",IF(J177="Receita",D177,-D177))</f>
        <v/>
      </c>
      <c r="L177" s="12" t="str">
        <f aca="false">IF(C177="","",IFERROR(INDEX('Centros de custo'!$C$5:$C$64,MATCH(C177,'Centros de custo'!$A$5:$A$64,0)),""))</f>
        <v/>
      </c>
      <c r="M177" s="12" t="str">
        <f aca="false">IF(C177="","",IFERROR(INDEX('Centros de custo'!$E$5:$E$64,MATCH(C177,'Centros de custo'!$A$5:$A$64,0)),""))</f>
        <v/>
      </c>
      <c r="N177" s="12" t="str">
        <f aca="false">IF(B177="","",IF(C177="","Sem CC",IF(ISNA(MATCH(C177,'Centros de custo'!$A$5:$A$64,0)),"Inexistente",IF(INDEX('Centros de custo'!$F$5:$F$64,MATCH(C177,'Centros de custo'!$A$5:$A$64,0))="Não","Inativo","OK"))))</f>
        <v/>
      </c>
      <c r="O177" s="12" t="str">
        <f aca="false">IF(B177="","",IF(G177="Sem de-para","Sem de-para",IF(IFERROR(INDEX('De-para'!$G$5:$G$304,MATCH(B177,'De-para'!$A$5:$A$304,0)),"")&lt;&gt;"OK","De-para inválido",IF(N177="Sem CC","Sem centro de custo",IF(N177&lt;&gt;"OK","Centro de custo "&amp;LOWER(N177),"OK")))))</f>
        <v/>
      </c>
    </row>
    <row r="178" customFormat="false" ht="15" hidden="false" customHeight="false" outlineLevel="0" collapsed="false">
      <c r="A178" s="18"/>
      <c r="B178" s="8"/>
      <c r="C178" s="8"/>
      <c r="D178" s="19"/>
      <c r="E178" s="11"/>
      <c r="F178" s="12" t="str">
        <f aca="false">IF(B178="","",IFERROR(INDEX('De-para'!$B$5:$B$304,MATCH(B178,'De-para'!$A$5:$A$304,0)),"Sem de-para"))</f>
        <v/>
      </c>
      <c r="G178" s="12" t="str">
        <f aca="false">IF(B178="","",IFERROR(INDEX('De-para'!$C$5:$C$304,MATCH(B178,'De-para'!$A$5:$A$304,0))&amp;"","Sem de-para"))</f>
        <v/>
      </c>
      <c r="H178" s="12" t="str">
        <f aca="false">IF(B178="","",IFERROR(INDEX('De-para'!$D$5:$D$304,MATCH(B178,'De-para'!$A$5:$A$304,0))&amp;"",""))</f>
        <v/>
      </c>
      <c r="I178" s="12" t="str">
        <f aca="false">IF(B178="","",IFERROR(INDEX('De-para'!$E$5:$E$304,MATCH(B178,'De-para'!$A$5:$A$304,0))&amp;"",""))</f>
        <v/>
      </c>
      <c r="J178" s="12" t="str">
        <f aca="false">IF(B178="","",IFERROR(INDEX('De-para'!$F$5:$F$304,MATCH(B178,'De-para'!$A$5:$A$304,0))&amp;"",""))</f>
        <v/>
      </c>
      <c r="K178" s="13" t="str">
        <f aca="false">IF(OR(J178="",D178=""),"",IF(J178="Receita",D178,-D178))</f>
        <v/>
      </c>
      <c r="L178" s="12" t="str">
        <f aca="false">IF(C178="","",IFERROR(INDEX('Centros de custo'!$C$5:$C$64,MATCH(C178,'Centros de custo'!$A$5:$A$64,0)),""))</f>
        <v/>
      </c>
      <c r="M178" s="12" t="str">
        <f aca="false">IF(C178="","",IFERROR(INDEX('Centros de custo'!$E$5:$E$64,MATCH(C178,'Centros de custo'!$A$5:$A$64,0)),""))</f>
        <v/>
      </c>
      <c r="N178" s="12" t="str">
        <f aca="false">IF(B178="","",IF(C178="","Sem CC",IF(ISNA(MATCH(C178,'Centros de custo'!$A$5:$A$64,0)),"Inexistente",IF(INDEX('Centros de custo'!$F$5:$F$64,MATCH(C178,'Centros de custo'!$A$5:$A$64,0))="Não","Inativo","OK"))))</f>
        <v/>
      </c>
      <c r="O178" s="12" t="str">
        <f aca="false">IF(B178="","",IF(G178="Sem de-para","Sem de-para",IF(IFERROR(INDEX('De-para'!$G$5:$G$304,MATCH(B178,'De-para'!$A$5:$A$304,0)),"")&lt;&gt;"OK","De-para inválido",IF(N178="Sem CC","Sem centro de custo",IF(N178&lt;&gt;"OK","Centro de custo "&amp;LOWER(N178),"OK")))))</f>
        <v/>
      </c>
    </row>
    <row r="179" customFormat="false" ht="15" hidden="false" customHeight="false" outlineLevel="0" collapsed="false">
      <c r="A179" s="18"/>
      <c r="B179" s="8"/>
      <c r="C179" s="8"/>
      <c r="D179" s="19"/>
      <c r="E179" s="11"/>
      <c r="F179" s="12" t="str">
        <f aca="false">IF(B179="","",IFERROR(INDEX('De-para'!$B$5:$B$304,MATCH(B179,'De-para'!$A$5:$A$304,0)),"Sem de-para"))</f>
        <v/>
      </c>
      <c r="G179" s="12" t="str">
        <f aca="false">IF(B179="","",IFERROR(INDEX('De-para'!$C$5:$C$304,MATCH(B179,'De-para'!$A$5:$A$304,0))&amp;"","Sem de-para"))</f>
        <v/>
      </c>
      <c r="H179" s="12" t="str">
        <f aca="false">IF(B179="","",IFERROR(INDEX('De-para'!$D$5:$D$304,MATCH(B179,'De-para'!$A$5:$A$304,0))&amp;"",""))</f>
        <v/>
      </c>
      <c r="I179" s="12" t="str">
        <f aca="false">IF(B179="","",IFERROR(INDEX('De-para'!$E$5:$E$304,MATCH(B179,'De-para'!$A$5:$A$304,0))&amp;"",""))</f>
        <v/>
      </c>
      <c r="J179" s="12" t="str">
        <f aca="false">IF(B179="","",IFERROR(INDEX('De-para'!$F$5:$F$304,MATCH(B179,'De-para'!$A$5:$A$304,0))&amp;"",""))</f>
        <v/>
      </c>
      <c r="K179" s="13" t="str">
        <f aca="false">IF(OR(J179="",D179=""),"",IF(J179="Receita",D179,-D179))</f>
        <v/>
      </c>
      <c r="L179" s="12" t="str">
        <f aca="false">IF(C179="","",IFERROR(INDEX('Centros de custo'!$C$5:$C$64,MATCH(C179,'Centros de custo'!$A$5:$A$64,0)),""))</f>
        <v/>
      </c>
      <c r="M179" s="12" t="str">
        <f aca="false">IF(C179="","",IFERROR(INDEX('Centros de custo'!$E$5:$E$64,MATCH(C179,'Centros de custo'!$A$5:$A$64,0)),""))</f>
        <v/>
      </c>
      <c r="N179" s="12" t="str">
        <f aca="false">IF(B179="","",IF(C179="","Sem CC",IF(ISNA(MATCH(C179,'Centros de custo'!$A$5:$A$64,0)),"Inexistente",IF(INDEX('Centros de custo'!$F$5:$F$64,MATCH(C179,'Centros de custo'!$A$5:$A$64,0))="Não","Inativo","OK"))))</f>
        <v/>
      </c>
      <c r="O179" s="12" t="str">
        <f aca="false">IF(B179="","",IF(G179="Sem de-para","Sem de-para",IF(IFERROR(INDEX('De-para'!$G$5:$G$304,MATCH(B179,'De-para'!$A$5:$A$304,0)),"")&lt;&gt;"OK","De-para inválido",IF(N179="Sem CC","Sem centro de custo",IF(N179&lt;&gt;"OK","Centro de custo "&amp;LOWER(N179),"OK")))))</f>
        <v/>
      </c>
    </row>
    <row r="180" customFormat="false" ht="15" hidden="false" customHeight="false" outlineLevel="0" collapsed="false">
      <c r="A180" s="18"/>
      <c r="B180" s="8"/>
      <c r="C180" s="8"/>
      <c r="D180" s="19"/>
      <c r="E180" s="11"/>
      <c r="F180" s="12" t="str">
        <f aca="false">IF(B180="","",IFERROR(INDEX('De-para'!$B$5:$B$304,MATCH(B180,'De-para'!$A$5:$A$304,0)),"Sem de-para"))</f>
        <v/>
      </c>
      <c r="G180" s="12" t="str">
        <f aca="false">IF(B180="","",IFERROR(INDEX('De-para'!$C$5:$C$304,MATCH(B180,'De-para'!$A$5:$A$304,0))&amp;"","Sem de-para"))</f>
        <v/>
      </c>
      <c r="H180" s="12" t="str">
        <f aca="false">IF(B180="","",IFERROR(INDEX('De-para'!$D$5:$D$304,MATCH(B180,'De-para'!$A$5:$A$304,0))&amp;"",""))</f>
        <v/>
      </c>
      <c r="I180" s="12" t="str">
        <f aca="false">IF(B180="","",IFERROR(INDEX('De-para'!$E$5:$E$304,MATCH(B180,'De-para'!$A$5:$A$304,0))&amp;"",""))</f>
        <v/>
      </c>
      <c r="J180" s="12" t="str">
        <f aca="false">IF(B180="","",IFERROR(INDEX('De-para'!$F$5:$F$304,MATCH(B180,'De-para'!$A$5:$A$304,0))&amp;"",""))</f>
        <v/>
      </c>
      <c r="K180" s="13" t="str">
        <f aca="false">IF(OR(J180="",D180=""),"",IF(J180="Receita",D180,-D180))</f>
        <v/>
      </c>
      <c r="L180" s="12" t="str">
        <f aca="false">IF(C180="","",IFERROR(INDEX('Centros de custo'!$C$5:$C$64,MATCH(C180,'Centros de custo'!$A$5:$A$64,0)),""))</f>
        <v/>
      </c>
      <c r="M180" s="12" t="str">
        <f aca="false">IF(C180="","",IFERROR(INDEX('Centros de custo'!$E$5:$E$64,MATCH(C180,'Centros de custo'!$A$5:$A$64,0)),""))</f>
        <v/>
      </c>
      <c r="N180" s="12" t="str">
        <f aca="false">IF(B180="","",IF(C180="","Sem CC",IF(ISNA(MATCH(C180,'Centros de custo'!$A$5:$A$64,0)),"Inexistente",IF(INDEX('Centros de custo'!$F$5:$F$64,MATCH(C180,'Centros de custo'!$A$5:$A$64,0))="Não","Inativo","OK"))))</f>
        <v/>
      </c>
      <c r="O180" s="12" t="str">
        <f aca="false">IF(B180="","",IF(G180="Sem de-para","Sem de-para",IF(IFERROR(INDEX('De-para'!$G$5:$G$304,MATCH(B180,'De-para'!$A$5:$A$304,0)),"")&lt;&gt;"OK","De-para inválido",IF(N180="Sem CC","Sem centro de custo",IF(N180&lt;&gt;"OK","Centro de custo "&amp;LOWER(N180),"OK")))))</f>
        <v/>
      </c>
    </row>
    <row r="181" customFormat="false" ht="15" hidden="false" customHeight="false" outlineLevel="0" collapsed="false">
      <c r="A181" s="18"/>
      <c r="B181" s="8"/>
      <c r="C181" s="8"/>
      <c r="D181" s="19"/>
      <c r="E181" s="11"/>
      <c r="F181" s="12" t="str">
        <f aca="false">IF(B181="","",IFERROR(INDEX('De-para'!$B$5:$B$304,MATCH(B181,'De-para'!$A$5:$A$304,0)),"Sem de-para"))</f>
        <v/>
      </c>
      <c r="G181" s="12" t="str">
        <f aca="false">IF(B181="","",IFERROR(INDEX('De-para'!$C$5:$C$304,MATCH(B181,'De-para'!$A$5:$A$304,0))&amp;"","Sem de-para"))</f>
        <v/>
      </c>
      <c r="H181" s="12" t="str">
        <f aca="false">IF(B181="","",IFERROR(INDEX('De-para'!$D$5:$D$304,MATCH(B181,'De-para'!$A$5:$A$304,0))&amp;"",""))</f>
        <v/>
      </c>
      <c r="I181" s="12" t="str">
        <f aca="false">IF(B181="","",IFERROR(INDEX('De-para'!$E$5:$E$304,MATCH(B181,'De-para'!$A$5:$A$304,0))&amp;"",""))</f>
        <v/>
      </c>
      <c r="J181" s="12" t="str">
        <f aca="false">IF(B181="","",IFERROR(INDEX('De-para'!$F$5:$F$304,MATCH(B181,'De-para'!$A$5:$A$304,0))&amp;"",""))</f>
        <v/>
      </c>
      <c r="K181" s="13" t="str">
        <f aca="false">IF(OR(J181="",D181=""),"",IF(J181="Receita",D181,-D181))</f>
        <v/>
      </c>
      <c r="L181" s="12" t="str">
        <f aca="false">IF(C181="","",IFERROR(INDEX('Centros de custo'!$C$5:$C$64,MATCH(C181,'Centros de custo'!$A$5:$A$64,0)),""))</f>
        <v/>
      </c>
      <c r="M181" s="12" t="str">
        <f aca="false">IF(C181="","",IFERROR(INDEX('Centros de custo'!$E$5:$E$64,MATCH(C181,'Centros de custo'!$A$5:$A$64,0)),""))</f>
        <v/>
      </c>
      <c r="N181" s="12" t="str">
        <f aca="false">IF(B181="","",IF(C181="","Sem CC",IF(ISNA(MATCH(C181,'Centros de custo'!$A$5:$A$64,0)),"Inexistente",IF(INDEX('Centros de custo'!$F$5:$F$64,MATCH(C181,'Centros de custo'!$A$5:$A$64,0))="Não","Inativo","OK"))))</f>
        <v/>
      </c>
      <c r="O181" s="12" t="str">
        <f aca="false">IF(B181="","",IF(G181="Sem de-para","Sem de-para",IF(IFERROR(INDEX('De-para'!$G$5:$G$304,MATCH(B181,'De-para'!$A$5:$A$304,0)),"")&lt;&gt;"OK","De-para inválido",IF(N181="Sem CC","Sem centro de custo",IF(N181&lt;&gt;"OK","Centro de custo "&amp;LOWER(N181),"OK")))))</f>
        <v/>
      </c>
    </row>
    <row r="182" customFormat="false" ht="15" hidden="false" customHeight="false" outlineLevel="0" collapsed="false">
      <c r="A182" s="18"/>
      <c r="B182" s="8"/>
      <c r="C182" s="8"/>
      <c r="D182" s="19"/>
      <c r="E182" s="11"/>
      <c r="F182" s="12" t="str">
        <f aca="false">IF(B182="","",IFERROR(INDEX('De-para'!$B$5:$B$304,MATCH(B182,'De-para'!$A$5:$A$304,0)),"Sem de-para"))</f>
        <v/>
      </c>
      <c r="G182" s="12" t="str">
        <f aca="false">IF(B182="","",IFERROR(INDEX('De-para'!$C$5:$C$304,MATCH(B182,'De-para'!$A$5:$A$304,0))&amp;"","Sem de-para"))</f>
        <v/>
      </c>
      <c r="H182" s="12" t="str">
        <f aca="false">IF(B182="","",IFERROR(INDEX('De-para'!$D$5:$D$304,MATCH(B182,'De-para'!$A$5:$A$304,0))&amp;"",""))</f>
        <v/>
      </c>
      <c r="I182" s="12" t="str">
        <f aca="false">IF(B182="","",IFERROR(INDEX('De-para'!$E$5:$E$304,MATCH(B182,'De-para'!$A$5:$A$304,0))&amp;"",""))</f>
        <v/>
      </c>
      <c r="J182" s="12" t="str">
        <f aca="false">IF(B182="","",IFERROR(INDEX('De-para'!$F$5:$F$304,MATCH(B182,'De-para'!$A$5:$A$304,0))&amp;"",""))</f>
        <v/>
      </c>
      <c r="K182" s="13" t="str">
        <f aca="false">IF(OR(J182="",D182=""),"",IF(J182="Receita",D182,-D182))</f>
        <v/>
      </c>
      <c r="L182" s="12" t="str">
        <f aca="false">IF(C182="","",IFERROR(INDEX('Centros de custo'!$C$5:$C$64,MATCH(C182,'Centros de custo'!$A$5:$A$64,0)),""))</f>
        <v/>
      </c>
      <c r="M182" s="12" t="str">
        <f aca="false">IF(C182="","",IFERROR(INDEX('Centros de custo'!$E$5:$E$64,MATCH(C182,'Centros de custo'!$A$5:$A$64,0)),""))</f>
        <v/>
      </c>
      <c r="N182" s="12" t="str">
        <f aca="false">IF(B182="","",IF(C182="","Sem CC",IF(ISNA(MATCH(C182,'Centros de custo'!$A$5:$A$64,0)),"Inexistente",IF(INDEX('Centros de custo'!$F$5:$F$64,MATCH(C182,'Centros de custo'!$A$5:$A$64,0))="Não","Inativo","OK"))))</f>
        <v/>
      </c>
      <c r="O182" s="12" t="str">
        <f aca="false">IF(B182="","",IF(G182="Sem de-para","Sem de-para",IF(IFERROR(INDEX('De-para'!$G$5:$G$304,MATCH(B182,'De-para'!$A$5:$A$304,0)),"")&lt;&gt;"OK","De-para inválido",IF(N182="Sem CC","Sem centro de custo",IF(N182&lt;&gt;"OK","Centro de custo "&amp;LOWER(N182),"OK")))))</f>
        <v/>
      </c>
    </row>
    <row r="183" customFormat="false" ht="15" hidden="false" customHeight="false" outlineLevel="0" collapsed="false">
      <c r="A183" s="18"/>
      <c r="B183" s="8"/>
      <c r="C183" s="8"/>
      <c r="D183" s="19"/>
      <c r="E183" s="11"/>
      <c r="F183" s="12" t="str">
        <f aca="false">IF(B183="","",IFERROR(INDEX('De-para'!$B$5:$B$304,MATCH(B183,'De-para'!$A$5:$A$304,0)),"Sem de-para"))</f>
        <v/>
      </c>
      <c r="G183" s="12" t="str">
        <f aca="false">IF(B183="","",IFERROR(INDEX('De-para'!$C$5:$C$304,MATCH(B183,'De-para'!$A$5:$A$304,0))&amp;"","Sem de-para"))</f>
        <v/>
      </c>
      <c r="H183" s="12" t="str">
        <f aca="false">IF(B183="","",IFERROR(INDEX('De-para'!$D$5:$D$304,MATCH(B183,'De-para'!$A$5:$A$304,0))&amp;"",""))</f>
        <v/>
      </c>
      <c r="I183" s="12" t="str">
        <f aca="false">IF(B183="","",IFERROR(INDEX('De-para'!$E$5:$E$304,MATCH(B183,'De-para'!$A$5:$A$304,0))&amp;"",""))</f>
        <v/>
      </c>
      <c r="J183" s="12" t="str">
        <f aca="false">IF(B183="","",IFERROR(INDEX('De-para'!$F$5:$F$304,MATCH(B183,'De-para'!$A$5:$A$304,0))&amp;"",""))</f>
        <v/>
      </c>
      <c r="K183" s="13" t="str">
        <f aca="false">IF(OR(J183="",D183=""),"",IF(J183="Receita",D183,-D183))</f>
        <v/>
      </c>
      <c r="L183" s="12" t="str">
        <f aca="false">IF(C183="","",IFERROR(INDEX('Centros de custo'!$C$5:$C$64,MATCH(C183,'Centros de custo'!$A$5:$A$64,0)),""))</f>
        <v/>
      </c>
      <c r="M183" s="12" t="str">
        <f aca="false">IF(C183="","",IFERROR(INDEX('Centros de custo'!$E$5:$E$64,MATCH(C183,'Centros de custo'!$A$5:$A$64,0)),""))</f>
        <v/>
      </c>
      <c r="N183" s="12" t="str">
        <f aca="false">IF(B183="","",IF(C183="","Sem CC",IF(ISNA(MATCH(C183,'Centros de custo'!$A$5:$A$64,0)),"Inexistente",IF(INDEX('Centros de custo'!$F$5:$F$64,MATCH(C183,'Centros de custo'!$A$5:$A$64,0))="Não","Inativo","OK"))))</f>
        <v/>
      </c>
      <c r="O183" s="12" t="str">
        <f aca="false">IF(B183="","",IF(G183="Sem de-para","Sem de-para",IF(IFERROR(INDEX('De-para'!$G$5:$G$304,MATCH(B183,'De-para'!$A$5:$A$304,0)),"")&lt;&gt;"OK","De-para inválido",IF(N183="Sem CC","Sem centro de custo",IF(N183&lt;&gt;"OK","Centro de custo "&amp;LOWER(N183),"OK")))))</f>
        <v/>
      </c>
    </row>
    <row r="184" customFormat="false" ht="15" hidden="false" customHeight="false" outlineLevel="0" collapsed="false">
      <c r="A184" s="18"/>
      <c r="B184" s="8"/>
      <c r="C184" s="8"/>
      <c r="D184" s="19"/>
      <c r="E184" s="11"/>
      <c r="F184" s="12" t="str">
        <f aca="false">IF(B184="","",IFERROR(INDEX('De-para'!$B$5:$B$304,MATCH(B184,'De-para'!$A$5:$A$304,0)),"Sem de-para"))</f>
        <v/>
      </c>
      <c r="G184" s="12" t="str">
        <f aca="false">IF(B184="","",IFERROR(INDEX('De-para'!$C$5:$C$304,MATCH(B184,'De-para'!$A$5:$A$304,0))&amp;"","Sem de-para"))</f>
        <v/>
      </c>
      <c r="H184" s="12" t="str">
        <f aca="false">IF(B184="","",IFERROR(INDEX('De-para'!$D$5:$D$304,MATCH(B184,'De-para'!$A$5:$A$304,0))&amp;"",""))</f>
        <v/>
      </c>
      <c r="I184" s="12" t="str">
        <f aca="false">IF(B184="","",IFERROR(INDEX('De-para'!$E$5:$E$304,MATCH(B184,'De-para'!$A$5:$A$304,0))&amp;"",""))</f>
        <v/>
      </c>
      <c r="J184" s="12" t="str">
        <f aca="false">IF(B184="","",IFERROR(INDEX('De-para'!$F$5:$F$304,MATCH(B184,'De-para'!$A$5:$A$304,0))&amp;"",""))</f>
        <v/>
      </c>
      <c r="K184" s="13" t="str">
        <f aca="false">IF(OR(J184="",D184=""),"",IF(J184="Receita",D184,-D184))</f>
        <v/>
      </c>
      <c r="L184" s="12" t="str">
        <f aca="false">IF(C184="","",IFERROR(INDEX('Centros de custo'!$C$5:$C$64,MATCH(C184,'Centros de custo'!$A$5:$A$64,0)),""))</f>
        <v/>
      </c>
      <c r="M184" s="12" t="str">
        <f aca="false">IF(C184="","",IFERROR(INDEX('Centros de custo'!$E$5:$E$64,MATCH(C184,'Centros de custo'!$A$5:$A$64,0)),""))</f>
        <v/>
      </c>
      <c r="N184" s="12" t="str">
        <f aca="false">IF(B184="","",IF(C184="","Sem CC",IF(ISNA(MATCH(C184,'Centros de custo'!$A$5:$A$64,0)),"Inexistente",IF(INDEX('Centros de custo'!$F$5:$F$64,MATCH(C184,'Centros de custo'!$A$5:$A$64,0))="Não","Inativo","OK"))))</f>
        <v/>
      </c>
      <c r="O184" s="12" t="str">
        <f aca="false">IF(B184="","",IF(G184="Sem de-para","Sem de-para",IF(IFERROR(INDEX('De-para'!$G$5:$G$304,MATCH(B184,'De-para'!$A$5:$A$304,0)),"")&lt;&gt;"OK","De-para inválido",IF(N184="Sem CC","Sem centro de custo",IF(N184&lt;&gt;"OK","Centro de custo "&amp;LOWER(N184),"OK")))))</f>
        <v/>
      </c>
    </row>
    <row r="185" customFormat="false" ht="15" hidden="false" customHeight="false" outlineLevel="0" collapsed="false">
      <c r="A185" s="18"/>
      <c r="B185" s="8"/>
      <c r="C185" s="8"/>
      <c r="D185" s="19"/>
      <c r="E185" s="11"/>
      <c r="F185" s="12" t="str">
        <f aca="false">IF(B185="","",IFERROR(INDEX('De-para'!$B$5:$B$304,MATCH(B185,'De-para'!$A$5:$A$304,0)),"Sem de-para"))</f>
        <v/>
      </c>
      <c r="G185" s="12" t="str">
        <f aca="false">IF(B185="","",IFERROR(INDEX('De-para'!$C$5:$C$304,MATCH(B185,'De-para'!$A$5:$A$304,0))&amp;"","Sem de-para"))</f>
        <v/>
      </c>
      <c r="H185" s="12" t="str">
        <f aca="false">IF(B185="","",IFERROR(INDEX('De-para'!$D$5:$D$304,MATCH(B185,'De-para'!$A$5:$A$304,0))&amp;"",""))</f>
        <v/>
      </c>
      <c r="I185" s="12" t="str">
        <f aca="false">IF(B185="","",IFERROR(INDEX('De-para'!$E$5:$E$304,MATCH(B185,'De-para'!$A$5:$A$304,0))&amp;"",""))</f>
        <v/>
      </c>
      <c r="J185" s="12" t="str">
        <f aca="false">IF(B185="","",IFERROR(INDEX('De-para'!$F$5:$F$304,MATCH(B185,'De-para'!$A$5:$A$304,0))&amp;"",""))</f>
        <v/>
      </c>
      <c r="K185" s="13" t="str">
        <f aca="false">IF(OR(J185="",D185=""),"",IF(J185="Receita",D185,-D185))</f>
        <v/>
      </c>
      <c r="L185" s="12" t="str">
        <f aca="false">IF(C185="","",IFERROR(INDEX('Centros de custo'!$C$5:$C$64,MATCH(C185,'Centros de custo'!$A$5:$A$64,0)),""))</f>
        <v/>
      </c>
      <c r="M185" s="12" t="str">
        <f aca="false">IF(C185="","",IFERROR(INDEX('Centros de custo'!$E$5:$E$64,MATCH(C185,'Centros de custo'!$A$5:$A$64,0)),""))</f>
        <v/>
      </c>
      <c r="N185" s="12" t="str">
        <f aca="false">IF(B185="","",IF(C185="","Sem CC",IF(ISNA(MATCH(C185,'Centros de custo'!$A$5:$A$64,0)),"Inexistente",IF(INDEX('Centros de custo'!$F$5:$F$64,MATCH(C185,'Centros de custo'!$A$5:$A$64,0))="Não","Inativo","OK"))))</f>
        <v/>
      </c>
      <c r="O185" s="12" t="str">
        <f aca="false">IF(B185="","",IF(G185="Sem de-para","Sem de-para",IF(IFERROR(INDEX('De-para'!$G$5:$G$304,MATCH(B185,'De-para'!$A$5:$A$304,0)),"")&lt;&gt;"OK","De-para inválido",IF(N185="Sem CC","Sem centro de custo",IF(N185&lt;&gt;"OK","Centro de custo "&amp;LOWER(N185),"OK")))))</f>
        <v/>
      </c>
    </row>
    <row r="186" customFormat="false" ht="15" hidden="false" customHeight="false" outlineLevel="0" collapsed="false">
      <c r="A186" s="18"/>
      <c r="B186" s="8"/>
      <c r="C186" s="8"/>
      <c r="D186" s="19"/>
      <c r="E186" s="11"/>
      <c r="F186" s="12" t="str">
        <f aca="false">IF(B186="","",IFERROR(INDEX('De-para'!$B$5:$B$304,MATCH(B186,'De-para'!$A$5:$A$304,0)),"Sem de-para"))</f>
        <v/>
      </c>
      <c r="G186" s="12" t="str">
        <f aca="false">IF(B186="","",IFERROR(INDEX('De-para'!$C$5:$C$304,MATCH(B186,'De-para'!$A$5:$A$304,0))&amp;"","Sem de-para"))</f>
        <v/>
      </c>
      <c r="H186" s="12" t="str">
        <f aca="false">IF(B186="","",IFERROR(INDEX('De-para'!$D$5:$D$304,MATCH(B186,'De-para'!$A$5:$A$304,0))&amp;"",""))</f>
        <v/>
      </c>
      <c r="I186" s="12" t="str">
        <f aca="false">IF(B186="","",IFERROR(INDEX('De-para'!$E$5:$E$304,MATCH(B186,'De-para'!$A$5:$A$304,0))&amp;"",""))</f>
        <v/>
      </c>
      <c r="J186" s="12" t="str">
        <f aca="false">IF(B186="","",IFERROR(INDEX('De-para'!$F$5:$F$304,MATCH(B186,'De-para'!$A$5:$A$304,0))&amp;"",""))</f>
        <v/>
      </c>
      <c r="K186" s="13" t="str">
        <f aca="false">IF(OR(J186="",D186=""),"",IF(J186="Receita",D186,-D186))</f>
        <v/>
      </c>
      <c r="L186" s="12" t="str">
        <f aca="false">IF(C186="","",IFERROR(INDEX('Centros de custo'!$C$5:$C$64,MATCH(C186,'Centros de custo'!$A$5:$A$64,0)),""))</f>
        <v/>
      </c>
      <c r="M186" s="12" t="str">
        <f aca="false">IF(C186="","",IFERROR(INDEX('Centros de custo'!$E$5:$E$64,MATCH(C186,'Centros de custo'!$A$5:$A$64,0)),""))</f>
        <v/>
      </c>
      <c r="N186" s="12" t="str">
        <f aca="false">IF(B186="","",IF(C186="","Sem CC",IF(ISNA(MATCH(C186,'Centros de custo'!$A$5:$A$64,0)),"Inexistente",IF(INDEX('Centros de custo'!$F$5:$F$64,MATCH(C186,'Centros de custo'!$A$5:$A$64,0))="Não","Inativo","OK"))))</f>
        <v/>
      </c>
      <c r="O186" s="12" t="str">
        <f aca="false">IF(B186="","",IF(G186="Sem de-para","Sem de-para",IF(IFERROR(INDEX('De-para'!$G$5:$G$304,MATCH(B186,'De-para'!$A$5:$A$304,0)),"")&lt;&gt;"OK","De-para inválido",IF(N186="Sem CC","Sem centro de custo",IF(N186&lt;&gt;"OK","Centro de custo "&amp;LOWER(N186),"OK")))))</f>
        <v/>
      </c>
    </row>
    <row r="187" customFormat="false" ht="15" hidden="false" customHeight="false" outlineLevel="0" collapsed="false">
      <c r="A187" s="18"/>
      <c r="B187" s="8"/>
      <c r="C187" s="8"/>
      <c r="D187" s="19"/>
      <c r="E187" s="11"/>
      <c r="F187" s="12" t="str">
        <f aca="false">IF(B187="","",IFERROR(INDEX('De-para'!$B$5:$B$304,MATCH(B187,'De-para'!$A$5:$A$304,0)),"Sem de-para"))</f>
        <v/>
      </c>
      <c r="G187" s="12" t="str">
        <f aca="false">IF(B187="","",IFERROR(INDEX('De-para'!$C$5:$C$304,MATCH(B187,'De-para'!$A$5:$A$304,0))&amp;"","Sem de-para"))</f>
        <v/>
      </c>
      <c r="H187" s="12" t="str">
        <f aca="false">IF(B187="","",IFERROR(INDEX('De-para'!$D$5:$D$304,MATCH(B187,'De-para'!$A$5:$A$304,0))&amp;"",""))</f>
        <v/>
      </c>
      <c r="I187" s="12" t="str">
        <f aca="false">IF(B187="","",IFERROR(INDEX('De-para'!$E$5:$E$304,MATCH(B187,'De-para'!$A$5:$A$304,0))&amp;"",""))</f>
        <v/>
      </c>
      <c r="J187" s="12" t="str">
        <f aca="false">IF(B187="","",IFERROR(INDEX('De-para'!$F$5:$F$304,MATCH(B187,'De-para'!$A$5:$A$304,0))&amp;"",""))</f>
        <v/>
      </c>
      <c r="K187" s="13" t="str">
        <f aca="false">IF(OR(J187="",D187=""),"",IF(J187="Receita",D187,-D187))</f>
        <v/>
      </c>
      <c r="L187" s="12" t="str">
        <f aca="false">IF(C187="","",IFERROR(INDEX('Centros de custo'!$C$5:$C$64,MATCH(C187,'Centros de custo'!$A$5:$A$64,0)),""))</f>
        <v/>
      </c>
      <c r="M187" s="12" t="str">
        <f aca="false">IF(C187="","",IFERROR(INDEX('Centros de custo'!$E$5:$E$64,MATCH(C187,'Centros de custo'!$A$5:$A$64,0)),""))</f>
        <v/>
      </c>
      <c r="N187" s="12" t="str">
        <f aca="false">IF(B187="","",IF(C187="","Sem CC",IF(ISNA(MATCH(C187,'Centros de custo'!$A$5:$A$64,0)),"Inexistente",IF(INDEX('Centros de custo'!$F$5:$F$64,MATCH(C187,'Centros de custo'!$A$5:$A$64,0))="Não","Inativo","OK"))))</f>
        <v/>
      </c>
      <c r="O187" s="12" t="str">
        <f aca="false">IF(B187="","",IF(G187="Sem de-para","Sem de-para",IF(IFERROR(INDEX('De-para'!$G$5:$G$304,MATCH(B187,'De-para'!$A$5:$A$304,0)),"")&lt;&gt;"OK","De-para inválido",IF(N187="Sem CC","Sem centro de custo",IF(N187&lt;&gt;"OK","Centro de custo "&amp;LOWER(N187),"OK")))))</f>
        <v/>
      </c>
    </row>
    <row r="188" customFormat="false" ht="15" hidden="false" customHeight="false" outlineLevel="0" collapsed="false">
      <c r="A188" s="18"/>
      <c r="B188" s="8"/>
      <c r="C188" s="8"/>
      <c r="D188" s="19"/>
      <c r="E188" s="11"/>
      <c r="F188" s="12" t="str">
        <f aca="false">IF(B188="","",IFERROR(INDEX('De-para'!$B$5:$B$304,MATCH(B188,'De-para'!$A$5:$A$304,0)),"Sem de-para"))</f>
        <v/>
      </c>
      <c r="G188" s="12" t="str">
        <f aca="false">IF(B188="","",IFERROR(INDEX('De-para'!$C$5:$C$304,MATCH(B188,'De-para'!$A$5:$A$304,0))&amp;"","Sem de-para"))</f>
        <v/>
      </c>
      <c r="H188" s="12" t="str">
        <f aca="false">IF(B188="","",IFERROR(INDEX('De-para'!$D$5:$D$304,MATCH(B188,'De-para'!$A$5:$A$304,0))&amp;"",""))</f>
        <v/>
      </c>
      <c r="I188" s="12" t="str">
        <f aca="false">IF(B188="","",IFERROR(INDEX('De-para'!$E$5:$E$304,MATCH(B188,'De-para'!$A$5:$A$304,0))&amp;"",""))</f>
        <v/>
      </c>
      <c r="J188" s="12" t="str">
        <f aca="false">IF(B188="","",IFERROR(INDEX('De-para'!$F$5:$F$304,MATCH(B188,'De-para'!$A$5:$A$304,0))&amp;"",""))</f>
        <v/>
      </c>
      <c r="K188" s="13" t="str">
        <f aca="false">IF(OR(J188="",D188=""),"",IF(J188="Receita",D188,-D188))</f>
        <v/>
      </c>
      <c r="L188" s="12" t="str">
        <f aca="false">IF(C188="","",IFERROR(INDEX('Centros de custo'!$C$5:$C$64,MATCH(C188,'Centros de custo'!$A$5:$A$64,0)),""))</f>
        <v/>
      </c>
      <c r="M188" s="12" t="str">
        <f aca="false">IF(C188="","",IFERROR(INDEX('Centros de custo'!$E$5:$E$64,MATCH(C188,'Centros de custo'!$A$5:$A$64,0)),""))</f>
        <v/>
      </c>
      <c r="N188" s="12" t="str">
        <f aca="false">IF(B188="","",IF(C188="","Sem CC",IF(ISNA(MATCH(C188,'Centros de custo'!$A$5:$A$64,0)),"Inexistente",IF(INDEX('Centros de custo'!$F$5:$F$64,MATCH(C188,'Centros de custo'!$A$5:$A$64,0))="Não","Inativo","OK"))))</f>
        <v/>
      </c>
      <c r="O188" s="12" t="str">
        <f aca="false">IF(B188="","",IF(G188="Sem de-para","Sem de-para",IF(IFERROR(INDEX('De-para'!$G$5:$G$304,MATCH(B188,'De-para'!$A$5:$A$304,0)),"")&lt;&gt;"OK","De-para inválido",IF(N188="Sem CC","Sem centro de custo",IF(N188&lt;&gt;"OK","Centro de custo "&amp;LOWER(N188),"OK")))))</f>
        <v/>
      </c>
    </row>
    <row r="189" customFormat="false" ht="15" hidden="false" customHeight="false" outlineLevel="0" collapsed="false">
      <c r="A189" s="18"/>
      <c r="B189" s="8"/>
      <c r="C189" s="8"/>
      <c r="D189" s="19"/>
      <c r="E189" s="11"/>
      <c r="F189" s="12" t="str">
        <f aca="false">IF(B189="","",IFERROR(INDEX('De-para'!$B$5:$B$304,MATCH(B189,'De-para'!$A$5:$A$304,0)),"Sem de-para"))</f>
        <v/>
      </c>
      <c r="G189" s="12" t="str">
        <f aca="false">IF(B189="","",IFERROR(INDEX('De-para'!$C$5:$C$304,MATCH(B189,'De-para'!$A$5:$A$304,0))&amp;"","Sem de-para"))</f>
        <v/>
      </c>
      <c r="H189" s="12" t="str">
        <f aca="false">IF(B189="","",IFERROR(INDEX('De-para'!$D$5:$D$304,MATCH(B189,'De-para'!$A$5:$A$304,0))&amp;"",""))</f>
        <v/>
      </c>
      <c r="I189" s="12" t="str">
        <f aca="false">IF(B189="","",IFERROR(INDEX('De-para'!$E$5:$E$304,MATCH(B189,'De-para'!$A$5:$A$304,0))&amp;"",""))</f>
        <v/>
      </c>
      <c r="J189" s="12" t="str">
        <f aca="false">IF(B189="","",IFERROR(INDEX('De-para'!$F$5:$F$304,MATCH(B189,'De-para'!$A$5:$A$304,0))&amp;"",""))</f>
        <v/>
      </c>
      <c r="K189" s="13" t="str">
        <f aca="false">IF(OR(J189="",D189=""),"",IF(J189="Receita",D189,-D189))</f>
        <v/>
      </c>
      <c r="L189" s="12" t="str">
        <f aca="false">IF(C189="","",IFERROR(INDEX('Centros de custo'!$C$5:$C$64,MATCH(C189,'Centros de custo'!$A$5:$A$64,0)),""))</f>
        <v/>
      </c>
      <c r="M189" s="12" t="str">
        <f aca="false">IF(C189="","",IFERROR(INDEX('Centros de custo'!$E$5:$E$64,MATCH(C189,'Centros de custo'!$A$5:$A$64,0)),""))</f>
        <v/>
      </c>
      <c r="N189" s="12" t="str">
        <f aca="false">IF(B189="","",IF(C189="","Sem CC",IF(ISNA(MATCH(C189,'Centros de custo'!$A$5:$A$64,0)),"Inexistente",IF(INDEX('Centros de custo'!$F$5:$F$64,MATCH(C189,'Centros de custo'!$A$5:$A$64,0))="Não","Inativo","OK"))))</f>
        <v/>
      </c>
      <c r="O189" s="12" t="str">
        <f aca="false">IF(B189="","",IF(G189="Sem de-para","Sem de-para",IF(IFERROR(INDEX('De-para'!$G$5:$G$304,MATCH(B189,'De-para'!$A$5:$A$304,0)),"")&lt;&gt;"OK","De-para inválido",IF(N189="Sem CC","Sem centro de custo",IF(N189&lt;&gt;"OK","Centro de custo "&amp;LOWER(N189),"OK")))))</f>
        <v/>
      </c>
    </row>
    <row r="190" customFormat="false" ht="15" hidden="false" customHeight="false" outlineLevel="0" collapsed="false">
      <c r="A190" s="18"/>
      <c r="B190" s="8"/>
      <c r="C190" s="8"/>
      <c r="D190" s="19"/>
      <c r="E190" s="11"/>
      <c r="F190" s="12" t="str">
        <f aca="false">IF(B190="","",IFERROR(INDEX('De-para'!$B$5:$B$304,MATCH(B190,'De-para'!$A$5:$A$304,0)),"Sem de-para"))</f>
        <v/>
      </c>
      <c r="G190" s="12" t="str">
        <f aca="false">IF(B190="","",IFERROR(INDEX('De-para'!$C$5:$C$304,MATCH(B190,'De-para'!$A$5:$A$304,0))&amp;"","Sem de-para"))</f>
        <v/>
      </c>
      <c r="H190" s="12" t="str">
        <f aca="false">IF(B190="","",IFERROR(INDEX('De-para'!$D$5:$D$304,MATCH(B190,'De-para'!$A$5:$A$304,0))&amp;"",""))</f>
        <v/>
      </c>
      <c r="I190" s="12" t="str">
        <f aca="false">IF(B190="","",IFERROR(INDEX('De-para'!$E$5:$E$304,MATCH(B190,'De-para'!$A$5:$A$304,0))&amp;"",""))</f>
        <v/>
      </c>
      <c r="J190" s="12" t="str">
        <f aca="false">IF(B190="","",IFERROR(INDEX('De-para'!$F$5:$F$304,MATCH(B190,'De-para'!$A$5:$A$304,0))&amp;"",""))</f>
        <v/>
      </c>
      <c r="K190" s="13" t="str">
        <f aca="false">IF(OR(J190="",D190=""),"",IF(J190="Receita",D190,-D190))</f>
        <v/>
      </c>
      <c r="L190" s="12" t="str">
        <f aca="false">IF(C190="","",IFERROR(INDEX('Centros de custo'!$C$5:$C$64,MATCH(C190,'Centros de custo'!$A$5:$A$64,0)),""))</f>
        <v/>
      </c>
      <c r="M190" s="12" t="str">
        <f aca="false">IF(C190="","",IFERROR(INDEX('Centros de custo'!$E$5:$E$64,MATCH(C190,'Centros de custo'!$A$5:$A$64,0)),""))</f>
        <v/>
      </c>
      <c r="N190" s="12" t="str">
        <f aca="false">IF(B190="","",IF(C190="","Sem CC",IF(ISNA(MATCH(C190,'Centros de custo'!$A$5:$A$64,0)),"Inexistente",IF(INDEX('Centros de custo'!$F$5:$F$64,MATCH(C190,'Centros de custo'!$A$5:$A$64,0))="Não","Inativo","OK"))))</f>
        <v/>
      </c>
      <c r="O190" s="12" t="str">
        <f aca="false">IF(B190="","",IF(G190="Sem de-para","Sem de-para",IF(IFERROR(INDEX('De-para'!$G$5:$G$304,MATCH(B190,'De-para'!$A$5:$A$304,0)),"")&lt;&gt;"OK","De-para inválido",IF(N190="Sem CC","Sem centro de custo",IF(N190&lt;&gt;"OK","Centro de custo "&amp;LOWER(N190),"OK")))))</f>
        <v/>
      </c>
    </row>
    <row r="191" customFormat="false" ht="15" hidden="false" customHeight="false" outlineLevel="0" collapsed="false">
      <c r="A191" s="18"/>
      <c r="B191" s="8"/>
      <c r="C191" s="8"/>
      <c r="D191" s="19"/>
      <c r="E191" s="11"/>
      <c r="F191" s="12" t="str">
        <f aca="false">IF(B191="","",IFERROR(INDEX('De-para'!$B$5:$B$304,MATCH(B191,'De-para'!$A$5:$A$304,0)),"Sem de-para"))</f>
        <v/>
      </c>
      <c r="G191" s="12" t="str">
        <f aca="false">IF(B191="","",IFERROR(INDEX('De-para'!$C$5:$C$304,MATCH(B191,'De-para'!$A$5:$A$304,0))&amp;"","Sem de-para"))</f>
        <v/>
      </c>
      <c r="H191" s="12" t="str">
        <f aca="false">IF(B191="","",IFERROR(INDEX('De-para'!$D$5:$D$304,MATCH(B191,'De-para'!$A$5:$A$304,0))&amp;"",""))</f>
        <v/>
      </c>
      <c r="I191" s="12" t="str">
        <f aca="false">IF(B191="","",IFERROR(INDEX('De-para'!$E$5:$E$304,MATCH(B191,'De-para'!$A$5:$A$304,0))&amp;"",""))</f>
        <v/>
      </c>
      <c r="J191" s="12" t="str">
        <f aca="false">IF(B191="","",IFERROR(INDEX('De-para'!$F$5:$F$304,MATCH(B191,'De-para'!$A$5:$A$304,0))&amp;"",""))</f>
        <v/>
      </c>
      <c r="K191" s="13" t="str">
        <f aca="false">IF(OR(J191="",D191=""),"",IF(J191="Receita",D191,-D191))</f>
        <v/>
      </c>
      <c r="L191" s="12" t="str">
        <f aca="false">IF(C191="","",IFERROR(INDEX('Centros de custo'!$C$5:$C$64,MATCH(C191,'Centros de custo'!$A$5:$A$64,0)),""))</f>
        <v/>
      </c>
      <c r="M191" s="12" t="str">
        <f aca="false">IF(C191="","",IFERROR(INDEX('Centros de custo'!$E$5:$E$64,MATCH(C191,'Centros de custo'!$A$5:$A$64,0)),""))</f>
        <v/>
      </c>
      <c r="N191" s="12" t="str">
        <f aca="false">IF(B191="","",IF(C191="","Sem CC",IF(ISNA(MATCH(C191,'Centros de custo'!$A$5:$A$64,0)),"Inexistente",IF(INDEX('Centros de custo'!$F$5:$F$64,MATCH(C191,'Centros de custo'!$A$5:$A$64,0))="Não","Inativo","OK"))))</f>
        <v/>
      </c>
      <c r="O191" s="12" t="str">
        <f aca="false">IF(B191="","",IF(G191="Sem de-para","Sem de-para",IF(IFERROR(INDEX('De-para'!$G$5:$G$304,MATCH(B191,'De-para'!$A$5:$A$304,0)),"")&lt;&gt;"OK","De-para inválido",IF(N191="Sem CC","Sem centro de custo",IF(N191&lt;&gt;"OK","Centro de custo "&amp;LOWER(N191),"OK")))))</f>
        <v/>
      </c>
    </row>
    <row r="192" customFormat="false" ht="15" hidden="false" customHeight="false" outlineLevel="0" collapsed="false">
      <c r="A192" s="18"/>
      <c r="B192" s="8"/>
      <c r="C192" s="8"/>
      <c r="D192" s="19"/>
      <c r="E192" s="11"/>
      <c r="F192" s="12" t="str">
        <f aca="false">IF(B192="","",IFERROR(INDEX('De-para'!$B$5:$B$304,MATCH(B192,'De-para'!$A$5:$A$304,0)),"Sem de-para"))</f>
        <v/>
      </c>
      <c r="G192" s="12" t="str">
        <f aca="false">IF(B192="","",IFERROR(INDEX('De-para'!$C$5:$C$304,MATCH(B192,'De-para'!$A$5:$A$304,0))&amp;"","Sem de-para"))</f>
        <v/>
      </c>
      <c r="H192" s="12" t="str">
        <f aca="false">IF(B192="","",IFERROR(INDEX('De-para'!$D$5:$D$304,MATCH(B192,'De-para'!$A$5:$A$304,0))&amp;"",""))</f>
        <v/>
      </c>
      <c r="I192" s="12" t="str">
        <f aca="false">IF(B192="","",IFERROR(INDEX('De-para'!$E$5:$E$304,MATCH(B192,'De-para'!$A$5:$A$304,0))&amp;"",""))</f>
        <v/>
      </c>
      <c r="J192" s="12" t="str">
        <f aca="false">IF(B192="","",IFERROR(INDEX('De-para'!$F$5:$F$304,MATCH(B192,'De-para'!$A$5:$A$304,0))&amp;"",""))</f>
        <v/>
      </c>
      <c r="K192" s="13" t="str">
        <f aca="false">IF(OR(J192="",D192=""),"",IF(J192="Receita",D192,-D192))</f>
        <v/>
      </c>
      <c r="L192" s="12" t="str">
        <f aca="false">IF(C192="","",IFERROR(INDEX('Centros de custo'!$C$5:$C$64,MATCH(C192,'Centros de custo'!$A$5:$A$64,0)),""))</f>
        <v/>
      </c>
      <c r="M192" s="12" t="str">
        <f aca="false">IF(C192="","",IFERROR(INDEX('Centros de custo'!$E$5:$E$64,MATCH(C192,'Centros de custo'!$A$5:$A$64,0)),""))</f>
        <v/>
      </c>
      <c r="N192" s="12" t="str">
        <f aca="false">IF(B192="","",IF(C192="","Sem CC",IF(ISNA(MATCH(C192,'Centros de custo'!$A$5:$A$64,0)),"Inexistente",IF(INDEX('Centros de custo'!$F$5:$F$64,MATCH(C192,'Centros de custo'!$A$5:$A$64,0))="Não","Inativo","OK"))))</f>
        <v/>
      </c>
      <c r="O192" s="12" t="str">
        <f aca="false">IF(B192="","",IF(G192="Sem de-para","Sem de-para",IF(IFERROR(INDEX('De-para'!$G$5:$G$304,MATCH(B192,'De-para'!$A$5:$A$304,0)),"")&lt;&gt;"OK","De-para inválido",IF(N192="Sem CC","Sem centro de custo",IF(N192&lt;&gt;"OK","Centro de custo "&amp;LOWER(N192),"OK")))))</f>
        <v/>
      </c>
    </row>
    <row r="193" customFormat="false" ht="15" hidden="false" customHeight="false" outlineLevel="0" collapsed="false">
      <c r="A193" s="18"/>
      <c r="B193" s="8"/>
      <c r="C193" s="8"/>
      <c r="D193" s="19"/>
      <c r="E193" s="11"/>
      <c r="F193" s="12" t="str">
        <f aca="false">IF(B193="","",IFERROR(INDEX('De-para'!$B$5:$B$304,MATCH(B193,'De-para'!$A$5:$A$304,0)),"Sem de-para"))</f>
        <v/>
      </c>
      <c r="G193" s="12" t="str">
        <f aca="false">IF(B193="","",IFERROR(INDEX('De-para'!$C$5:$C$304,MATCH(B193,'De-para'!$A$5:$A$304,0))&amp;"","Sem de-para"))</f>
        <v/>
      </c>
      <c r="H193" s="12" t="str">
        <f aca="false">IF(B193="","",IFERROR(INDEX('De-para'!$D$5:$D$304,MATCH(B193,'De-para'!$A$5:$A$304,0))&amp;"",""))</f>
        <v/>
      </c>
      <c r="I193" s="12" t="str">
        <f aca="false">IF(B193="","",IFERROR(INDEX('De-para'!$E$5:$E$304,MATCH(B193,'De-para'!$A$5:$A$304,0))&amp;"",""))</f>
        <v/>
      </c>
      <c r="J193" s="12" t="str">
        <f aca="false">IF(B193="","",IFERROR(INDEX('De-para'!$F$5:$F$304,MATCH(B193,'De-para'!$A$5:$A$304,0))&amp;"",""))</f>
        <v/>
      </c>
      <c r="K193" s="13" t="str">
        <f aca="false">IF(OR(J193="",D193=""),"",IF(J193="Receita",D193,-D193))</f>
        <v/>
      </c>
      <c r="L193" s="12" t="str">
        <f aca="false">IF(C193="","",IFERROR(INDEX('Centros de custo'!$C$5:$C$64,MATCH(C193,'Centros de custo'!$A$5:$A$64,0)),""))</f>
        <v/>
      </c>
      <c r="M193" s="12" t="str">
        <f aca="false">IF(C193="","",IFERROR(INDEX('Centros de custo'!$E$5:$E$64,MATCH(C193,'Centros de custo'!$A$5:$A$64,0)),""))</f>
        <v/>
      </c>
      <c r="N193" s="12" t="str">
        <f aca="false">IF(B193="","",IF(C193="","Sem CC",IF(ISNA(MATCH(C193,'Centros de custo'!$A$5:$A$64,0)),"Inexistente",IF(INDEX('Centros de custo'!$F$5:$F$64,MATCH(C193,'Centros de custo'!$A$5:$A$64,0))="Não","Inativo","OK"))))</f>
        <v/>
      </c>
      <c r="O193" s="12" t="str">
        <f aca="false">IF(B193="","",IF(G193="Sem de-para","Sem de-para",IF(IFERROR(INDEX('De-para'!$G$5:$G$304,MATCH(B193,'De-para'!$A$5:$A$304,0)),"")&lt;&gt;"OK","De-para inválido",IF(N193="Sem CC","Sem centro de custo",IF(N193&lt;&gt;"OK","Centro de custo "&amp;LOWER(N193),"OK")))))</f>
        <v/>
      </c>
    </row>
    <row r="194" customFormat="false" ht="15" hidden="false" customHeight="false" outlineLevel="0" collapsed="false">
      <c r="A194" s="18"/>
      <c r="B194" s="8"/>
      <c r="C194" s="8"/>
      <c r="D194" s="19"/>
      <c r="E194" s="11"/>
      <c r="F194" s="12" t="str">
        <f aca="false">IF(B194="","",IFERROR(INDEX('De-para'!$B$5:$B$304,MATCH(B194,'De-para'!$A$5:$A$304,0)),"Sem de-para"))</f>
        <v/>
      </c>
      <c r="G194" s="12" t="str">
        <f aca="false">IF(B194="","",IFERROR(INDEX('De-para'!$C$5:$C$304,MATCH(B194,'De-para'!$A$5:$A$304,0))&amp;"","Sem de-para"))</f>
        <v/>
      </c>
      <c r="H194" s="12" t="str">
        <f aca="false">IF(B194="","",IFERROR(INDEX('De-para'!$D$5:$D$304,MATCH(B194,'De-para'!$A$5:$A$304,0))&amp;"",""))</f>
        <v/>
      </c>
      <c r="I194" s="12" t="str">
        <f aca="false">IF(B194="","",IFERROR(INDEX('De-para'!$E$5:$E$304,MATCH(B194,'De-para'!$A$5:$A$304,0))&amp;"",""))</f>
        <v/>
      </c>
      <c r="J194" s="12" t="str">
        <f aca="false">IF(B194="","",IFERROR(INDEX('De-para'!$F$5:$F$304,MATCH(B194,'De-para'!$A$5:$A$304,0))&amp;"",""))</f>
        <v/>
      </c>
      <c r="K194" s="13" t="str">
        <f aca="false">IF(OR(J194="",D194=""),"",IF(J194="Receita",D194,-D194))</f>
        <v/>
      </c>
      <c r="L194" s="12" t="str">
        <f aca="false">IF(C194="","",IFERROR(INDEX('Centros de custo'!$C$5:$C$64,MATCH(C194,'Centros de custo'!$A$5:$A$64,0)),""))</f>
        <v/>
      </c>
      <c r="M194" s="12" t="str">
        <f aca="false">IF(C194="","",IFERROR(INDEX('Centros de custo'!$E$5:$E$64,MATCH(C194,'Centros de custo'!$A$5:$A$64,0)),""))</f>
        <v/>
      </c>
      <c r="N194" s="12" t="str">
        <f aca="false">IF(B194="","",IF(C194="","Sem CC",IF(ISNA(MATCH(C194,'Centros de custo'!$A$5:$A$64,0)),"Inexistente",IF(INDEX('Centros de custo'!$F$5:$F$64,MATCH(C194,'Centros de custo'!$A$5:$A$64,0))="Não","Inativo","OK"))))</f>
        <v/>
      </c>
      <c r="O194" s="12" t="str">
        <f aca="false">IF(B194="","",IF(G194="Sem de-para","Sem de-para",IF(IFERROR(INDEX('De-para'!$G$5:$G$304,MATCH(B194,'De-para'!$A$5:$A$304,0)),"")&lt;&gt;"OK","De-para inválido",IF(N194="Sem CC","Sem centro de custo",IF(N194&lt;&gt;"OK","Centro de custo "&amp;LOWER(N194),"OK")))))</f>
        <v/>
      </c>
    </row>
    <row r="195" customFormat="false" ht="15" hidden="false" customHeight="false" outlineLevel="0" collapsed="false">
      <c r="A195" s="18"/>
      <c r="B195" s="8"/>
      <c r="C195" s="8"/>
      <c r="D195" s="19"/>
      <c r="E195" s="11"/>
      <c r="F195" s="12" t="str">
        <f aca="false">IF(B195="","",IFERROR(INDEX('De-para'!$B$5:$B$304,MATCH(B195,'De-para'!$A$5:$A$304,0)),"Sem de-para"))</f>
        <v/>
      </c>
      <c r="G195" s="12" t="str">
        <f aca="false">IF(B195="","",IFERROR(INDEX('De-para'!$C$5:$C$304,MATCH(B195,'De-para'!$A$5:$A$304,0))&amp;"","Sem de-para"))</f>
        <v/>
      </c>
      <c r="H195" s="12" t="str">
        <f aca="false">IF(B195="","",IFERROR(INDEX('De-para'!$D$5:$D$304,MATCH(B195,'De-para'!$A$5:$A$304,0))&amp;"",""))</f>
        <v/>
      </c>
      <c r="I195" s="12" t="str">
        <f aca="false">IF(B195="","",IFERROR(INDEX('De-para'!$E$5:$E$304,MATCH(B195,'De-para'!$A$5:$A$304,0))&amp;"",""))</f>
        <v/>
      </c>
      <c r="J195" s="12" t="str">
        <f aca="false">IF(B195="","",IFERROR(INDEX('De-para'!$F$5:$F$304,MATCH(B195,'De-para'!$A$5:$A$304,0))&amp;"",""))</f>
        <v/>
      </c>
      <c r="K195" s="13" t="str">
        <f aca="false">IF(OR(J195="",D195=""),"",IF(J195="Receita",D195,-D195))</f>
        <v/>
      </c>
      <c r="L195" s="12" t="str">
        <f aca="false">IF(C195="","",IFERROR(INDEX('Centros de custo'!$C$5:$C$64,MATCH(C195,'Centros de custo'!$A$5:$A$64,0)),""))</f>
        <v/>
      </c>
      <c r="M195" s="12" t="str">
        <f aca="false">IF(C195="","",IFERROR(INDEX('Centros de custo'!$E$5:$E$64,MATCH(C195,'Centros de custo'!$A$5:$A$64,0)),""))</f>
        <v/>
      </c>
      <c r="N195" s="12" t="str">
        <f aca="false">IF(B195="","",IF(C195="","Sem CC",IF(ISNA(MATCH(C195,'Centros de custo'!$A$5:$A$64,0)),"Inexistente",IF(INDEX('Centros de custo'!$F$5:$F$64,MATCH(C195,'Centros de custo'!$A$5:$A$64,0))="Não","Inativo","OK"))))</f>
        <v/>
      </c>
      <c r="O195" s="12" t="str">
        <f aca="false">IF(B195="","",IF(G195="Sem de-para","Sem de-para",IF(IFERROR(INDEX('De-para'!$G$5:$G$304,MATCH(B195,'De-para'!$A$5:$A$304,0)),"")&lt;&gt;"OK","De-para inválido",IF(N195="Sem CC","Sem centro de custo",IF(N195&lt;&gt;"OK","Centro de custo "&amp;LOWER(N195),"OK")))))</f>
        <v/>
      </c>
    </row>
    <row r="196" customFormat="false" ht="15" hidden="false" customHeight="false" outlineLevel="0" collapsed="false">
      <c r="A196" s="18"/>
      <c r="B196" s="8"/>
      <c r="C196" s="8"/>
      <c r="D196" s="19"/>
      <c r="E196" s="11"/>
      <c r="F196" s="12" t="str">
        <f aca="false">IF(B196="","",IFERROR(INDEX('De-para'!$B$5:$B$304,MATCH(B196,'De-para'!$A$5:$A$304,0)),"Sem de-para"))</f>
        <v/>
      </c>
      <c r="G196" s="12" t="str">
        <f aca="false">IF(B196="","",IFERROR(INDEX('De-para'!$C$5:$C$304,MATCH(B196,'De-para'!$A$5:$A$304,0))&amp;"","Sem de-para"))</f>
        <v/>
      </c>
      <c r="H196" s="12" t="str">
        <f aca="false">IF(B196="","",IFERROR(INDEX('De-para'!$D$5:$D$304,MATCH(B196,'De-para'!$A$5:$A$304,0))&amp;"",""))</f>
        <v/>
      </c>
      <c r="I196" s="12" t="str">
        <f aca="false">IF(B196="","",IFERROR(INDEX('De-para'!$E$5:$E$304,MATCH(B196,'De-para'!$A$5:$A$304,0))&amp;"",""))</f>
        <v/>
      </c>
      <c r="J196" s="12" t="str">
        <f aca="false">IF(B196="","",IFERROR(INDEX('De-para'!$F$5:$F$304,MATCH(B196,'De-para'!$A$5:$A$304,0))&amp;"",""))</f>
        <v/>
      </c>
      <c r="K196" s="13" t="str">
        <f aca="false">IF(OR(J196="",D196=""),"",IF(J196="Receita",D196,-D196))</f>
        <v/>
      </c>
      <c r="L196" s="12" t="str">
        <f aca="false">IF(C196="","",IFERROR(INDEX('Centros de custo'!$C$5:$C$64,MATCH(C196,'Centros de custo'!$A$5:$A$64,0)),""))</f>
        <v/>
      </c>
      <c r="M196" s="12" t="str">
        <f aca="false">IF(C196="","",IFERROR(INDEX('Centros de custo'!$E$5:$E$64,MATCH(C196,'Centros de custo'!$A$5:$A$64,0)),""))</f>
        <v/>
      </c>
      <c r="N196" s="12" t="str">
        <f aca="false">IF(B196="","",IF(C196="","Sem CC",IF(ISNA(MATCH(C196,'Centros de custo'!$A$5:$A$64,0)),"Inexistente",IF(INDEX('Centros de custo'!$F$5:$F$64,MATCH(C196,'Centros de custo'!$A$5:$A$64,0))="Não","Inativo","OK"))))</f>
        <v/>
      </c>
      <c r="O196" s="12" t="str">
        <f aca="false">IF(B196="","",IF(G196="Sem de-para","Sem de-para",IF(IFERROR(INDEX('De-para'!$G$5:$G$304,MATCH(B196,'De-para'!$A$5:$A$304,0)),"")&lt;&gt;"OK","De-para inválido",IF(N196="Sem CC","Sem centro de custo",IF(N196&lt;&gt;"OK","Centro de custo "&amp;LOWER(N196),"OK")))))</f>
        <v/>
      </c>
    </row>
    <row r="197" customFormat="false" ht="15" hidden="false" customHeight="false" outlineLevel="0" collapsed="false">
      <c r="A197" s="18"/>
      <c r="B197" s="8"/>
      <c r="C197" s="8"/>
      <c r="D197" s="19"/>
      <c r="E197" s="11"/>
      <c r="F197" s="12" t="str">
        <f aca="false">IF(B197="","",IFERROR(INDEX('De-para'!$B$5:$B$304,MATCH(B197,'De-para'!$A$5:$A$304,0)),"Sem de-para"))</f>
        <v/>
      </c>
      <c r="G197" s="12" t="str">
        <f aca="false">IF(B197="","",IFERROR(INDEX('De-para'!$C$5:$C$304,MATCH(B197,'De-para'!$A$5:$A$304,0))&amp;"","Sem de-para"))</f>
        <v/>
      </c>
      <c r="H197" s="12" t="str">
        <f aca="false">IF(B197="","",IFERROR(INDEX('De-para'!$D$5:$D$304,MATCH(B197,'De-para'!$A$5:$A$304,0))&amp;"",""))</f>
        <v/>
      </c>
      <c r="I197" s="12" t="str">
        <f aca="false">IF(B197="","",IFERROR(INDEX('De-para'!$E$5:$E$304,MATCH(B197,'De-para'!$A$5:$A$304,0))&amp;"",""))</f>
        <v/>
      </c>
      <c r="J197" s="12" t="str">
        <f aca="false">IF(B197="","",IFERROR(INDEX('De-para'!$F$5:$F$304,MATCH(B197,'De-para'!$A$5:$A$304,0))&amp;"",""))</f>
        <v/>
      </c>
      <c r="K197" s="13" t="str">
        <f aca="false">IF(OR(J197="",D197=""),"",IF(J197="Receita",D197,-D197))</f>
        <v/>
      </c>
      <c r="L197" s="12" t="str">
        <f aca="false">IF(C197="","",IFERROR(INDEX('Centros de custo'!$C$5:$C$64,MATCH(C197,'Centros de custo'!$A$5:$A$64,0)),""))</f>
        <v/>
      </c>
      <c r="M197" s="12" t="str">
        <f aca="false">IF(C197="","",IFERROR(INDEX('Centros de custo'!$E$5:$E$64,MATCH(C197,'Centros de custo'!$A$5:$A$64,0)),""))</f>
        <v/>
      </c>
      <c r="N197" s="12" t="str">
        <f aca="false">IF(B197="","",IF(C197="","Sem CC",IF(ISNA(MATCH(C197,'Centros de custo'!$A$5:$A$64,0)),"Inexistente",IF(INDEX('Centros de custo'!$F$5:$F$64,MATCH(C197,'Centros de custo'!$A$5:$A$64,0))="Não","Inativo","OK"))))</f>
        <v/>
      </c>
      <c r="O197" s="12" t="str">
        <f aca="false">IF(B197="","",IF(G197="Sem de-para","Sem de-para",IF(IFERROR(INDEX('De-para'!$G$5:$G$304,MATCH(B197,'De-para'!$A$5:$A$304,0)),"")&lt;&gt;"OK","De-para inválido",IF(N197="Sem CC","Sem centro de custo",IF(N197&lt;&gt;"OK","Centro de custo "&amp;LOWER(N197),"OK")))))</f>
        <v/>
      </c>
    </row>
    <row r="198" customFormat="false" ht="15" hidden="false" customHeight="false" outlineLevel="0" collapsed="false">
      <c r="A198" s="18"/>
      <c r="B198" s="8"/>
      <c r="C198" s="8"/>
      <c r="D198" s="19"/>
      <c r="E198" s="11"/>
      <c r="F198" s="12" t="str">
        <f aca="false">IF(B198="","",IFERROR(INDEX('De-para'!$B$5:$B$304,MATCH(B198,'De-para'!$A$5:$A$304,0)),"Sem de-para"))</f>
        <v/>
      </c>
      <c r="G198" s="12" t="str">
        <f aca="false">IF(B198="","",IFERROR(INDEX('De-para'!$C$5:$C$304,MATCH(B198,'De-para'!$A$5:$A$304,0))&amp;"","Sem de-para"))</f>
        <v/>
      </c>
      <c r="H198" s="12" t="str">
        <f aca="false">IF(B198="","",IFERROR(INDEX('De-para'!$D$5:$D$304,MATCH(B198,'De-para'!$A$5:$A$304,0))&amp;"",""))</f>
        <v/>
      </c>
      <c r="I198" s="12" t="str">
        <f aca="false">IF(B198="","",IFERROR(INDEX('De-para'!$E$5:$E$304,MATCH(B198,'De-para'!$A$5:$A$304,0))&amp;"",""))</f>
        <v/>
      </c>
      <c r="J198" s="12" t="str">
        <f aca="false">IF(B198="","",IFERROR(INDEX('De-para'!$F$5:$F$304,MATCH(B198,'De-para'!$A$5:$A$304,0))&amp;"",""))</f>
        <v/>
      </c>
      <c r="K198" s="13" t="str">
        <f aca="false">IF(OR(J198="",D198=""),"",IF(J198="Receita",D198,-D198))</f>
        <v/>
      </c>
      <c r="L198" s="12" t="str">
        <f aca="false">IF(C198="","",IFERROR(INDEX('Centros de custo'!$C$5:$C$64,MATCH(C198,'Centros de custo'!$A$5:$A$64,0)),""))</f>
        <v/>
      </c>
      <c r="M198" s="12" t="str">
        <f aca="false">IF(C198="","",IFERROR(INDEX('Centros de custo'!$E$5:$E$64,MATCH(C198,'Centros de custo'!$A$5:$A$64,0)),""))</f>
        <v/>
      </c>
      <c r="N198" s="12" t="str">
        <f aca="false">IF(B198="","",IF(C198="","Sem CC",IF(ISNA(MATCH(C198,'Centros de custo'!$A$5:$A$64,0)),"Inexistente",IF(INDEX('Centros de custo'!$F$5:$F$64,MATCH(C198,'Centros de custo'!$A$5:$A$64,0))="Não","Inativo","OK"))))</f>
        <v/>
      </c>
      <c r="O198" s="12" t="str">
        <f aca="false">IF(B198="","",IF(G198="Sem de-para","Sem de-para",IF(IFERROR(INDEX('De-para'!$G$5:$G$304,MATCH(B198,'De-para'!$A$5:$A$304,0)),"")&lt;&gt;"OK","De-para inválido",IF(N198="Sem CC","Sem centro de custo",IF(N198&lt;&gt;"OK","Centro de custo "&amp;LOWER(N198),"OK")))))</f>
        <v/>
      </c>
    </row>
    <row r="199" customFormat="false" ht="15" hidden="false" customHeight="false" outlineLevel="0" collapsed="false">
      <c r="A199" s="18"/>
      <c r="B199" s="8"/>
      <c r="C199" s="8"/>
      <c r="D199" s="19"/>
      <c r="E199" s="11"/>
      <c r="F199" s="12" t="str">
        <f aca="false">IF(B199="","",IFERROR(INDEX('De-para'!$B$5:$B$304,MATCH(B199,'De-para'!$A$5:$A$304,0)),"Sem de-para"))</f>
        <v/>
      </c>
      <c r="G199" s="12" t="str">
        <f aca="false">IF(B199="","",IFERROR(INDEX('De-para'!$C$5:$C$304,MATCH(B199,'De-para'!$A$5:$A$304,0))&amp;"","Sem de-para"))</f>
        <v/>
      </c>
      <c r="H199" s="12" t="str">
        <f aca="false">IF(B199="","",IFERROR(INDEX('De-para'!$D$5:$D$304,MATCH(B199,'De-para'!$A$5:$A$304,0))&amp;"",""))</f>
        <v/>
      </c>
      <c r="I199" s="12" t="str">
        <f aca="false">IF(B199="","",IFERROR(INDEX('De-para'!$E$5:$E$304,MATCH(B199,'De-para'!$A$5:$A$304,0))&amp;"",""))</f>
        <v/>
      </c>
      <c r="J199" s="12" t="str">
        <f aca="false">IF(B199="","",IFERROR(INDEX('De-para'!$F$5:$F$304,MATCH(B199,'De-para'!$A$5:$A$304,0))&amp;"",""))</f>
        <v/>
      </c>
      <c r="K199" s="13" t="str">
        <f aca="false">IF(OR(J199="",D199=""),"",IF(J199="Receita",D199,-D199))</f>
        <v/>
      </c>
      <c r="L199" s="12" t="str">
        <f aca="false">IF(C199="","",IFERROR(INDEX('Centros de custo'!$C$5:$C$64,MATCH(C199,'Centros de custo'!$A$5:$A$64,0)),""))</f>
        <v/>
      </c>
      <c r="M199" s="12" t="str">
        <f aca="false">IF(C199="","",IFERROR(INDEX('Centros de custo'!$E$5:$E$64,MATCH(C199,'Centros de custo'!$A$5:$A$64,0)),""))</f>
        <v/>
      </c>
      <c r="N199" s="12" t="str">
        <f aca="false">IF(B199="","",IF(C199="","Sem CC",IF(ISNA(MATCH(C199,'Centros de custo'!$A$5:$A$64,0)),"Inexistente",IF(INDEX('Centros de custo'!$F$5:$F$64,MATCH(C199,'Centros de custo'!$A$5:$A$64,0))="Não","Inativo","OK"))))</f>
        <v/>
      </c>
      <c r="O199" s="12" t="str">
        <f aca="false">IF(B199="","",IF(G199="Sem de-para","Sem de-para",IF(IFERROR(INDEX('De-para'!$G$5:$G$304,MATCH(B199,'De-para'!$A$5:$A$304,0)),"")&lt;&gt;"OK","De-para inválido",IF(N199="Sem CC","Sem centro de custo",IF(N199&lt;&gt;"OK","Centro de custo "&amp;LOWER(N199),"OK")))))</f>
        <v/>
      </c>
    </row>
    <row r="200" customFormat="false" ht="15" hidden="false" customHeight="false" outlineLevel="0" collapsed="false">
      <c r="A200" s="18"/>
      <c r="B200" s="8"/>
      <c r="C200" s="8"/>
      <c r="D200" s="19"/>
      <c r="E200" s="11"/>
      <c r="F200" s="12" t="str">
        <f aca="false">IF(B200="","",IFERROR(INDEX('De-para'!$B$5:$B$304,MATCH(B200,'De-para'!$A$5:$A$304,0)),"Sem de-para"))</f>
        <v/>
      </c>
      <c r="G200" s="12" t="str">
        <f aca="false">IF(B200="","",IFERROR(INDEX('De-para'!$C$5:$C$304,MATCH(B200,'De-para'!$A$5:$A$304,0))&amp;"","Sem de-para"))</f>
        <v/>
      </c>
      <c r="H200" s="12" t="str">
        <f aca="false">IF(B200="","",IFERROR(INDEX('De-para'!$D$5:$D$304,MATCH(B200,'De-para'!$A$5:$A$304,0))&amp;"",""))</f>
        <v/>
      </c>
      <c r="I200" s="12" t="str">
        <f aca="false">IF(B200="","",IFERROR(INDEX('De-para'!$E$5:$E$304,MATCH(B200,'De-para'!$A$5:$A$304,0))&amp;"",""))</f>
        <v/>
      </c>
      <c r="J200" s="12" t="str">
        <f aca="false">IF(B200="","",IFERROR(INDEX('De-para'!$F$5:$F$304,MATCH(B200,'De-para'!$A$5:$A$304,0))&amp;"",""))</f>
        <v/>
      </c>
      <c r="K200" s="13" t="str">
        <f aca="false">IF(OR(J200="",D200=""),"",IF(J200="Receita",D200,-D200))</f>
        <v/>
      </c>
      <c r="L200" s="12" t="str">
        <f aca="false">IF(C200="","",IFERROR(INDEX('Centros de custo'!$C$5:$C$64,MATCH(C200,'Centros de custo'!$A$5:$A$64,0)),""))</f>
        <v/>
      </c>
      <c r="M200" s="12" t="str">
        <f aca="false">IF(C200="","",IFERROR(INDEX('Centros de custo'!$E$5:$E$64,MATCH(C200,'Centros de custo'!$A$5:$A$64,0)),""))</f>
        <v/>
      </c>
      <c r="N200" s="12" t="str">
        <f aca="false">IF(B200="","",IF(C200="","Sem CC",IF(ISNA(MATCH(C200,'Centros de custo'!$A$5:$A$64,0)),"Inexistente",IF(INDEX('Centros de custo'!$F$5:$F$64,MATCH(C200,'Centros de custo'!$A$5:$A$64,0))="Não","Inativo","OK"))))</f>
        <v/>
      </c>
      <c r="O200" s="12" t="str">
        <f aca="false">IF(B200="","",IF(G200="Sem de-para","Sem de-para",IF(IFERROR(INDEX('De-para'!$G$5:$G$304,MATCH(B200,'De-para'!$A$5:$A$304,0)),"")&lt;&gt;"OK","De-para inválido",IF(N200="Sem CC","Sem centro de custo",IF(N200&lt;&gt;"OK","Centro de custo "&amp;LOWER(N200),"OK")))))</f>
        <v/>
      </c>
    </row>
    <row r="201" customFormat="false" ht="15" hidden="false" customHeight="false" outlineLevel="0" collapsed="false">
      <c r="A201" s="18"/>
      <c r="B201" s="8"/>
      <c r="C201" s="8"/>
      <c r="D201" s="19"/>
      <c r="E201" s="11"/>
      <c r="F201" s="12" t="str">
        <f aca="false">IF(B201="","",IFERROR(INDEX('De-para'!$B$5:$B$304,MATCH(B201,'De-para'!$A$5:$A$304,0)),"Sem de-para"))</f>
        <v/>
      </c>
      <c r="G201" s="12" t="str">
        <f aca="false">IF(B201="","",IFERROR(INDEX('De-para'!$C$5:$C$304,MATCH(B201,'De-para'!$A$5:$A$304,0))&amp;"","Sem de-para"))</f>
        <v/>
      </c>
      <c r="H201" s="12" t="str">
        <f aca="false">IF(B201="","",IFERROR(INDEX('De-para'!$D$5:$D$304,MATCH(B201,'De-para'!$A$5:$A$304,0))&amp;"",""))</f>
        <v/>
      </c>
      <c r="I201" s="12" t="str">
        <f aca="false">IF(B201="","",IFERROR(INDEX('De-para'!$E$5:$E$304,MATCH(B201,'De-para'!$A$5:$A$304,0))&amp;"",""))</f>
        <v/>
      </c>
      <c r="J201" s="12" t="str">
        <f aca="false">IF(B201="","",IFERROR(INDEX('De-para'!$F$5:$F$304,MATCH(B201,'De-para'!$A$5:$A$304,0))&amp;"",""))</f>
        <v/>
      </c>
      <c r="K201" s="13" t="str">
        <f aca="false">IF(OR(J201="",D201=""),"",IF(J201="Receita",D201,-D201))</f>
        <v/>
      </c>
      <c r="L201" s="12" t="str">
        <f aca="false">IF(C201="","",IFERROR(INDEX('Centros de custo'!$C$5:$C$64,MATCH(C201,'Centros de custo'!$A$5:$A$64,0)),""))</f>
        <v/>
      </c>
      <c r="M201" s="12" t="str">
        <f aca="false">IF(C201="","",IFERROR(INDEX('Centros de custo'!$E$5:$E$64,MATCH(C201,'Centros de custo'!$A$5:$A$64,0)),""))</f>
        <v/>
      </c>
      <c r="N201" s="12" t="str">
        <f aca="false">IF(B201="","",IF(C201="","Sem CC",IF(ISNA(MATCH(C201,'Centros de custo'!$A$5:$A$64,0)),"Inexistente",IF(INDEX('Centros de custo'!$F$5:$F$64,MATCH(C201,'Centros de custo'!$A$5:$A$64,0))="Não","Inativo","OK"))))</f>
        <v/>
      </c>
      <c r="O201" s="12" t="str">
        <f aca="false">IF(B201="","",IF(G201="Sem de-para","Sem de-para",IF(IFERROR(INDEX('De-para'!$G$5:$G$304,MATCH(B201,'De-para'!$A$5:$A$304,0)),"")&lt;&gt;"OK","De-para inválido",IF(N201="Sem CC","Sem centro de custo",IF(N201&lt;&gt;"OK","Centro de custo "&amp;LOWER(N201),"OK")))))</f>
        <v/>
      </c>
    </row>
    <row r="202" customFormat="false" ht="15" hidden="false" customHeight="false" outlineLevel="0" collapsed="false">
      <c r="A202" s="18"/>
      <c r="B202" s="8"/>
      <c r="C202" s="8"/>
      <c r="D202" s="19"/>
      <c r="E202" s="11"/>
      <c r="F202" s="12" t="str">
        <f aca="false">IF(B202="","",IFERROR(INDEX('De-para'!$B$5:$B$304,MATCH(B202,'De-para'!$A$5:$A$304,0)),"Sem de-para"))</f>
        <v/>
      </c>
      <c r="G202" s="12" t="str">
        <f aca="false">IF(B202="","",IFERROR(INDEX('De-para'!$C$5:$C$304,MATCH(B202,'De-para'!$A$5:$A$304,0))&amp;"","Sem de-para"))</f>
        <v/>
      </c>
      <c r="H202" s="12" t="str">
        <f aca="false">IF(B202="","",IFERROR(INDEX('De-para'!$D$5:$D$304,MATCH(B202,'De-para'!$A$5:$A$304,0))&amp;"",""))</f>
        <v/>
      </c>
      <c r="I202" s="12" t="str">
        <f aca="false">IF(B202="","",IFERROR(INDEX('De-para'!$E$5:$E$304,MATCH(B202,'De-para'!$A$5:$A$304,0))&amp;"",""))</f>
        <v/>
      </c>
      <c r="J202" s="12" t="str">
        <f aca="false">IF(B202="","",IFERROR(INDEX('De-para'!$F$5:$F$304,MATCH(B202,'De-para'!$A$5:$A$304,0))&amp;"",""))</f>
        <v/>
      </c>
      <c r="K202" s="13" t="str">
        <f aca="false">IF(OR(J202="",D202=""),"",IF(J202="Receita",D202,-D202))</f>
        <v/>
      </c>
      <c r="L202" s="12" t="str">
        <f aca="false">IF(C202="","",IFERROR(INDEX('Centros de custo'!$C$5:$C$64,MATCH(C202,'Centros de custo'!$A$5:$A$64,0)),""))</f>
        <v/>
      </c>
      <c r="M202" s="12" t="str">
        <f aca="false">IF(C202="","",IFERROR(INDEX('Centros de custo'!$E$5:$E$64,MATCH(C202,'Centros de custo'!$A$5:$A$64,0)),""))</f>
        <v/>
      </c>
      <c r="N202" s="12" t="str">
        <f aca="false">IF(B202="","",IF(C202="","Sem CC",IF(ISNA(MATCH(C202,'Centros de custo'!$A$5:$A$64,0)),"Inexistente",IF(INDEX('Centros de custo'!$F$5:$F$64,MATCH(C202,'Centros de custo'!$A$5:$A$64,0))="Não","Inativo","OK"))))</f>
        <v/>
      </c>
      <c r="O202" s="12" t="str">
        <f aca="false">IF(B202="","",IF(G202="Sem de-para","Sem de-para",IF(IFERROR(INDEX('De-para'!$G$5:$G$304,MATCH(B202,'De-para'!$A$5:$A$304,0)),"")&lt;&gt;"OK","De-para inválido",IF(N202="Sem CC","Sem centro de custo",IF(N202&lt;&gt;"OK","Centro de custo "&amp;LOWER(N202),"OK")))))</f>
        <v/>
      </c>
    </row>
    <row r="203" customFormat="false" ht="15" hidden="false" customHeight="false" outlineLevel="0" collapsed="false">
      <c r="A203" s="18"/>
      <c r="B203" s="8"/>
      <c r="C203" s="8"/>
      <c r="D203" s="19"/>
      <c r="E203" s="11"/>
      <c r="F203" s="12" t="str">
        <f aca="false">IF(B203="","",IFERROR(INDEX('De-para'!$B$5:$B$304,MATCH(B203,'De-para'!$A$5:$A$304,0)),"Sem de-para"))</f>
        <v/>
      </c>
      <c r="G203" s="12" t="str">
        <f aca="false">IF(B203="","",IFERROR(INDEX('De-para'!$C$5:$C$304,MATCH(B203,'De-para'!$A$5:$A$304,0))&amp;"","Sem de-para"))</f>
        <v/>
      </c>
      <c r="H203" s="12" t="str">
        <f aca="false">IF(B203="","",IFERROR(INDEX('De-para'!$D$5:$D$304,MATCH(B203,'De-para'!$A$5:$A$304,0))&amp;"",""))</f>
        <v/>
      </c>
      <c r="I203" s="12" t="str">
        <f aca="false">IF(B203="","",IFERROR(INDEX('De-para'!$E$5:$E$304,MATCH(B203,'De-para'!$A$5:$A$304,0))&amp;"",""))</f>
        <v/>
      </c>
      <c r="J203" s="12" t="str">
        <f aca="false">IF(B203="","",IFERROR(INDEX('De-para'!$F$5:$F$304,MATCH(B203,'De-para'!$A$5:$A$304,0))&amp;"",""))</f>
        <v/>
      </c>
      <c r="K203" s="13" t="str">
        <f aca="false">IF(OR(J203="",D203=""),"",IF(J203="Receita",D203,-D203))</f>
        <v/>
      </c>
      <c r="L203" s="12" t="str">
        <f aca="false">IF(C203="","",IFERROR(INDEX('Centros de custo'!$C$5:$C$64,MATCH(C203,'Centros de custo'!$A$5:$A$64,0)),""))</f>
        <v/>
      </c>
      <c r="M203" s="12" t="str">
        <f aca="false">IF(C203="","",IFERROR(INDEX('Centros de custo'!$E$5:$E$64,MATCH(C203,'Centros de custo'!$A$5:$A$64,0)),""))</f>
        <v/>
      </c>
      <c r="N203" s="12" t="str">
        <f aca="false">IF(B203="","",IF(C203="","Sem CC",IF(ISNA(MATCH(C203,'Centros de custo'!$A$5:$A$64,0)),"Inexistente",IF(INDEX('Centros de custo'!$F$5:$F$64,MATCH(C203,'Centros de custo'!$A$5:$A$64,0))="Não","Inativo","OK"))))</f>
        <v/>
      </c>
      <c r="O203" s="12" t="str">
        <f aca="false">IF(B203="","",IF(G203="Sem de-para","Sem de-para",IF(IFERROR(INDEX('De-para'!$G$5:$G$304,MATCH(B203,'De-para'!$A$5:$A$304,0)),"")&lt;&gt;"OK","De-para inválido",IF(N203="Sem CC","Sem centro de custo",IF(N203&lt;&gt;"OK","Centro de custo "&amp;LOWER(N203),"OK")))))</f>
        <v/>
      </c>
    </row>
    <row r="204" customFormat="false" ht="15" hidden="false" customHeight="false" outlineLevel="0" collapsed="false">
      <c r="A204" s="18"/>
      <c r="B204" s="8"/>
      <c r="C204" s="8"/>
      <c r="D204" s="19"/>
      <c r="E204" s="11"/>
      <c r="F204" s="12" t="str">
        <f aca="false">IF(B204="","",IFERROR(INDEX('De-para'!$B$5:$B$304,MATCH(B204,'De-para'!$A$5:$A$304,0)),"Sem de-para"))</f>
        <v/>
      </c>
      <c r="G204" s="12" t="str">
        <f aca="false">IF(B204="","",IFERROR(INDEX('De-para'!$C$5:$C$304,MATCH(B204,'De-para'!$A$5:$A$304,0))&amp;"","Sem de-para"))</f>
        <v/>
      </c>
      <c r="H204" s="12" t="str">
        <f aca="false">IF(B204="","",IFERROR(INDEX('De-para'!$D$5:$D$304,MATCH(B204,'De-para'!$A$5:$A$304,0))&amp;"",""))</f>
        <v/>
      </c>
      <c r="I204" s="12" t="str">
        <f aca="false">IF(B204="","",IFERROR(INDEX('De-para'!$E$5:$E$304,MATCH(B204,'De-para'!$A$5:$A$304,0))&amp;"",""))</f>
        <v/>
      </c>
      <c r="J204" s="12" t="str">
        <f aca="false">IF(B204="","",IFERROR(INDEX('De-para'!$F$5:$F$304,MATCH(B204,'De-para'!$A$5:$A$304,0))&amp;"",""))</f>
        <v/>
      </c>
      <c r="K204" s="13" t="str">
        <f aca="false">IF(OR(J204="",D204=""),"",IF(J204="Receita",D204,-D204))</f>
        <v/>
      </c>
      <c r="L204" s="12" t="str">
        <f aca="false">IF(C204="","",IFERROR(INDEX('Centros de custo'!$C$5:$C$64,MATCH(C204,'Centros de custo'!$A$5:$A$64,0)),""))</f>
        <v/>
      </c>
      <c r="M204" s="12" t="str">
        <f aca="false">IF(C204="","",IFERROR(INDEX('Centros de custo'!$E$5:$E$64,MATCH(C204,'Centros de custo'!$A$5:$A$64,0)),""))</f>
        <v/>
      </c>
      <c r="N204" s="12" t="str">
        <f aca="false">IF(B204="","",IF(C204="","Sem CC",IF(ISNA(MATCH(C204,'Centros de custo'!$A$5:$A$64,0)),"Inexistente",IF(INDEX('Centros de custo'!$F$5:$F$64,MATCH(C204,'Centros de custo'!$A$5:$A$64,0))="Não","Inativo","OK"))))</f>
        <v/>
      </c>
      <c r="O204" s="12" t="str">
        <f aca="false">IF(B204="","",IF(G204="Sem de-para","Sem de-para",IF(IFERROR(INDEX('De-para'!$G$5:$G$304,MATCH(B204,'De-para'!$A$5:$A$304,0)),"")&lt;&gt;"OK","De-para inválido",IF(N204="Sem CC","Sem centro de custo",IF(N204&lt;&gt;"OK","Centro de custo "&amp;LOWER(N204),"OK")))))</f>
        <v/>
      </c>
    </row>
    <row r="205" customFormat="false" ht="15" hidden="false" customHeight="false" outlineLevel="0" collapsed="false">
      <c r="A205" s="18"/>
      <c r="B205" s="8"/>
      <c r="C205" s="8"/>
      <c r="D205" s="19"/>
      <c r="E205" s="11"/>
      <c r="F205" s="12" t="str">
        <f aca="false">IF(B205="","",IFERROR(INDEX('De-para'!$B$5:$B$304,MATCH(B205,'De-para'!$A$5:$A$304,0)),"Sem de-para"))</f>
        <v/>
      </c>
      <c r="G205" s="12" t="str">
        <f aca="false">IF(B205="","",IFERROR(INDEX('De-para'!$C$5:$C$304,MATCH(B205,'De-para'!$A$5:$A$304,0))&amp;"","Sem de-para"))</f>
        <v/>
      </c>
      <c r="H205" s="12" t="str">
        <f aca="false">IF(B205="","",IFERROR(INDEX('De-para'!$D$5:$D$304,MATCH(B205,'De-para'!$A$5:$A$304,0))&amp;"",""))</f>
        <v/>
      </c>
      <c r="I205" s="12" t="str">
        <f aca="false">IF(B205="","",IFERROR(INDEX('De-para'!$E$5:$E$304,MATCH(B205,'De-para'!$A$5:$A$304,0))&amp;"",""))</f>
        <v/>
      </c>
      <c r="J205" s="12" t="str">
        <f aca="false">IF(B205="","",IFERROR(INDEX('De-para'!$F$5:$F$304,MATCH(B205,'De-para'!$A$5:$A$304,0))&amp;"",""))</f>
        <v/>
      </c>
      <c r="K205" s="13" t="str">
        <f aca="false">IF(OR(J205="",D205=""),"",IF(J205="Receita",D205,-D205))</f>
        <v/>
      </c>
      <c r="L205" s="12" t="str">
        <f aca="false">IF(C205="","",IFERROR(INDEX('Centros de custo'!$C$5:$C$64,MATCH(C205,'Centros de custo'!$A$5:$A$64,0)),""))</f>
        <v/>
      </c>
      <c r="M205" s="12" t="str">
        <f aca="false">IF(C205="","",IFERROR(INDEX('Centros de custo'!$E$5:$E$64,MATCH(C205,'Centros de custo'!$A$5:$A$64,0)),""))</f>
        <v/>
      </c>
      <c r="N205" s="12" t="str">
        <f aca="false">IF(B205="","",IF(C205="","Sem CC",IF(ISNA(MATCH(C205,'Centros de custo'!$A$5:$A$64,0)),"Inexistente",IF(INDEX('Centros de custo'!$F$5:$F$64,MATCH(C205,'Centros de custo'!$A$5:$A$64,0))="Não","Inativo","OK"))))</f>
        <v/>
      </c>
      <c r="O205" s="12" t="str">
        <f aca="false">IF(B205="","",IF(G205="Sem de-para","Sem de-para",IF(IFERROR(INDEX('De-para'!$G$5:$G$304,MATCH(B205,'De-para'!$A$5:$A$304,0)),"")&lt;&gt;"OK","De-para inválido",IF(N205="Sem CC","Sem centro de custo",IF(N205&lt;&gt;"OK","Centro de custo "&amp;LOWER(N205),"OK")))))</f>
        <v/>
      </c>
    </row>
    <row r="206" customFormat="false" ht="15" hidden="false" customHeight="false" outlineLevel="0" collapsed="false">
      <c r="A206" s="18"/>
      <c r="B206" s="8"/>
      <c r="C206" s="8"/>
      <c r="D206" s="19"/>
      <c r="E206" s="11"/>
      <c r="F206" s="12" t="str">
        <f aca="false">IF(B206="","",IFERROR(INDEX('De-para'!$B$5:$B$304,MATCH(B206,'De-para'!$A$5:$A$304,0)),"Sem de-para"))</f>
        <v/>
      </c>
      <c r="G206" s="12" t="str">
        <f aca="false">IF(B206="","",IFERROR(INDEX('De-para'!$C$5:$C$304,MATCH(B206,'De-para'!$A$5:$A$304,0))&amp;"","Sem de-para"))</f>
        <v/>
      </c>
      <c r="H206" s="12" t="str">
        <f aca="false">IF(B206="","",IFERROR(INDEX('De-para'!$D$5:$D$304,MATCH(B206,'De-para'!$A$5:$A$304,0))&amp;"",""))</f>
        <v/>
      </c>
      <c r="I206" s="12" t="str">
        <f aca="false">IF(B206="","",IFERROR(INDEX('De-para'!$E$5:$E$304,MATCH(B206,'De-para'!$A$5:$A$304,0))&amp;"",""))</f>
        <v/>
      </c>
      <c r="J206" s="12" t="str">
        <f aca="false">IF(B206="","",IFERROR(INDEX('De-para'!$F$5:$F$304,MATCH(B206,'De-para'!$A$5:$A$304,0))&amp;"",""))</f>
        <v/>
      </c>
      <c r="K206" s="13" t="str">
        <f aca="false">IF(OR(J206="",D206=""),"",IF(J206="Receita",D206,-D206))</f>
        <v/>
      </c>
      <c r="L206" s="12" t="str">
        <f aca="false">IF(C206="","",IFERROR(INDEX('Centros de custo'!$C$5:$C$64,MATCH(C206,'Centros de custo'!$A$5:$A$64,0)),""))</f>
        <v/>
      </c>
      <c r="M206" s="12" t="str">
        <f aca="false">IF(C206="","",IFERROR(INDEX('Centros de custo'!$E$5:$E$64,MATCH(C206,'Centros de custo'!$A$5:$A$64,0)),""))</f>
        <v/>
      </c>
      <c r="N206" s="12" t="str">
        <f aca="false">IF(B206="","",IF(C206="","Sem CC",IF(ISNA(MATCH(C206,'Centros de custo'!$A$5:$A$64,0)),"Inexistente",IF(INDEX('Centros de custo'!$F$5:$F$64,MATCH(C206,'Centros de custo'!$A$5:$A$64,0))="Não","Inativo","OK"))))</f>
        <v/>
      </c>
      <c r="O206" s="12" t="str">
        <f aca="false">IF(B206="","",IF(G206="Sem de-para","Sem de-para",IF(IFERROR(INDEX('De-para'!$G$5:$G$304,MATCH(B206,'De-para'!$A$5:$A$304,0)),"")&lt;&gt;"OK","De-para inválido",IF(N206="Sem CC","Sem centro de custo",IF(N206&lt;&gt;"OK","Centro de custo "&amp;LOWER(N206),"OK")))))</f>
        <v/>
      </c>
    </row>
    <row r="207" customFormat="false" ht="15" hidden="false" customHeight="false" outlineLevel="0" collapsed="false">
      <c r="A207" s="18"/>
      <c r="B207" s="8"/>
      <c r="C207" s="8"/>
      <c r="D207" s="19"/>
      <c r="E207" s="11"/>
      <c r="F207" s="12" t="str">
        <f aca="false">IF(B207="","",IFERROR(INDEX('De-para'!$B$5:$B$304,MATCH(B207,'De-para'!$A$5:$A$304,0)),"Sem de-para"))</f>
        <v/>
      </c>
      <c r="G207" s="12" t="str">
        <f aca="false">IF(B207="","",IFERROR(INDEX('De-para'!$C$5:$C$304,MATCH(B207,'De-para'!$A$5:$A$304,0))&amp;"","Sem de-para"))</f>
        <v/>
      </c>
      <c r="H207" s="12" t="str">
        <f aca="false">IF(B207="","",IFERROR(INDEX('De-para'!$D$5:$D$304,MATCH(B207,'De-para'!$A$5:$A$304,0))&amp;"",""))</f>
        <v/>
      </c>
      <c r="I207" s="12" t="str">
        <f aca="false">IF(B207="","",IFERROR(INDEX('De-para'!$E$5:$E$304,MATCH(B207,'De-para'!$A$5:$A$304,0))&amp;"",""))</f>
        <v/>
      </c>
      <c r="J207" s="12" t="str">
        <f aca="false">IF(B207="","",IFERROR(INDEX('De-para'!$F$5:$F$304,MATCH(B207,'De-para'!$A$5:$A$304,0))&amp;"",""))</f>
        <v/>
      </c>
      <c r="K207" s="13" t="str">
        <f aca="false">IF(OR(J207="",D207=""),"",IF(J207="Receita",D207,-D207))</f>
        <v/>
      </c>
      <c r="L207" s="12" t="str">
        <f aca="false">IF(C207="","",IFERROR(INDEX('Centros de custo'!$C$5:$C$64,MATCH(C207,'Centros de custo'!$A$5:$A$64,0)),""))</f>
        <v/>
      </c>
      <c r="M207" s="12" t="str">
        <f aca="false">IF(C207="","",IFERROR(INDEX('Centros de custo'!$E$5:$E$64,MATCH(C207,'Centros de custo'!$A$5:$A$64,0)),""))</f>
        <v/>
      </c>
      <c r="N207" s="12" t="str">
        <f aca="false">IF(B207="","",IF(C207="","Sem CC",IF(ISNA(MATCH(C207,'Centros de custo'!$A$5:$A$64,0)),"Inexistente",IF(INDEX('Centros de custo'!$F$5:$F$64,MATCH(C207,'Centros de custo'!$A$5:$A$64,0))="Não","Inativo","OK"))))</f>
        <v/>
      </c>
      <c r="O207" s="12" t="str">
        <f aca="false">IF(B207="","",IF(G207="Sem de-para","Sem de-para",IF(IFERROR(INDEX('De-para'!$G$5:$G$304,MATCH(B207,'De-para'!$A$5:$A$304,0)),"")&lt;&gt;"OK","De-para inválido",IF(N207="Sem CC","Sem centro de custo",IF(N207&lt;&gt;"OK","Centro de custo "&amp;LOWER(N207),"OK")))))</f>
        <v/>
      </c>
    </row>
    <row r="208" customFormat="false" ht="15" hidden="false" customHeight="false" outlineLevel="0" collapsed="false">
      <c r="A208" s="18"/>
      <c r="B208" s="8"/>
      <c r="C208" s="8"/>
      <c r="D208" s="19"/>
      <c r="E208" s="11"/>
      <c r="F208" s="12" t="str">
        <f aca="false">IF(B208="","",IFERROR(INDEX('De-para'!$B$5:$B$304,MATCH(B208,'De-para'!$A$5:$A$304,0)),"Sem de-para"))</f>
        <v/>
      </c>
      <c r="G208" s="12" t="str">
        <f aca="false">IF(B208="","",IFERROR(INDEX('De-para'!$C$5:$C$304,MATCH(B208,'De-para'!$A$5:$A$304,0))&amp;"","Sem de-para"))</f>
        <v/>
      </c>
      <c r="H208" s="12" t="str">
        <f aca="false">IF(B208="","",IFERROR(INDEX('De-para'!$D$5:$D$304,MATCH(B208,'De-para'!$A$5:$A$304,0))&amp;"",""))</f>
        <v/>
      </c>
      <c r="I208" s="12" t="str">
        <f aca="false">IF(B208="","",IFERROR(INDEX('De-para'!$E$5:$E$304,MATCH(B208,'De-para'!$A$5:$A$304,0))&amp;"",""))</f>
        <v/>
      </c>
      <c r="J208" s="12" t="str">
        <f aca="false">IF(B208="","",IFERROR(INDEX('De-para'!$F$5:$F$304,MATCH(B208,'De-para'!$A$5:$A$304,0))&amp;"",""))</f>
        <v/>
      </c>
      <c r="K208" s="13" t="str">
        <f aca="false">IF(OR(J208="",D208=""),"",IF(J208="Receita",D208,-D208))</f>
        <v/>
      </c>
      <c r="L208" s="12" t="str">
        <f aca="false">IF(C208="","",IFERROR(INDEX('Centros de custo'!$C$5:$C$64,MATCH(C208,'Centros de custo'!$A$5:$A$64,0)),""))</f>
        <v/>
      </c>
      <c r="M208" s="12" t="str">
        <f aca="false">IF(C208="","",IFERROR(INDEX('Centros de custo'!$E$5:$E$64,MATCH(C208,'Centros de custo'!$A$5:$A$64,0)),""))</f>
        <v/>
      </c>
      <c r="N208" s="12" t="str">
        <f aca="false">IF(B208="","",IF(C208="","Sem CC",IF(ISNA(MATCH(C208,'Centros de custo'!$A$5:$A$64,0)),"Inexistente",IF(INDEX('Centros de custo'!$F$5:$F$64,MATCH(C208,'Centros de custo'!$A$5:$A$64,0))="Não","Inativo","OK"))))</f>
        <v/>
      </c>
      <c r="O208" s="12" t="str">
        <f aca="false">IF(B208="","",IF(G208="Sem de-para","Sem de-para",IF(IFERROR(INDEX('De-para'!$G$5:$G$304,MATCH(B208,'De-para'!$A$5:$A$304,0)),"")&lt;&gt;"OK","De-para inválido",IF(N208="Sem CC","Sem centro de custo",IF(N208&lt;&gt;"OK","Centro de custo "&amp;LOWER(N208),"OK")))))</f>
        <v/>
      </c>
    </row>
    <row r="209" customFormat="false" ht="15" hidden="false" customHeight="false" outlineLevel="0" collapsed="false">
      <c r="A209" s="18"/>
      <c r="B209" s="8"/>
      <c r="C209" s="8"/>
      <c r="D209" s="19"/>
      <c r="E209" s="11"/>
      <c r="F209" s="12" t="str">
        <f aca="false">IF(B209="","",IFERROR(INDEX('De-para'!$B$5:$B$304,MATCH(B209,'De-para'!$A$5:$A$304,0)),"Sem de-para"))</f>
        <v/>
      </c>
      <c r="G209" s="12" t="str">
        <f aca="false">IF(B209="","",IFERROR(INDEX('De-para'!$C$5:$C$304,MATCH(B209,'De-para'!$A$5:$A$304,0))&amp;"","Sem de-para"))</f>
        <v/>
      </c>
      <c r="H209" s="12" t="str">
        <f aca="false">IF(B209="","",IFERROR(INDEX('De-para'!$D$5:$D$304,MATCH(B209,'De-para'!$A$5:$A$304,0))&amp;"",""))</f>
        <v/>
      </c>
      <c r="I209" s="12" t="str">
        <f aca="false">IF(B209="","",IFERROR(INDEX('De-para'!$E$5:$E$304,MATCH(B209,'De-para'!$A$5:$A$304,0))&amp;"",""))</f>
        <v/>
      </c>
      <c r="J209" s="12" t="str">
        <f aca="false">IF(B209="","",IFERROR(INDEX('De-para'!$F$5:$F$304,MATCH(B209,'De-para'!$A$5:$A$304,0))&amp;"",""))</f>
        <v/>
      </c>
      <c r="K209" s="13" t="str">
        <f aca="false">IF(OR(J209="",D209=""),"",IF(J209="Receita",D209,-D209))</f>
        <v/>
      </c>
      <c r="L209" s="12" t="str">
        <f aca="false">IF(C209="","",IFERROR(INDEX('Centros de custo'!$C$5:$C$64,MATCH(C209,'Centros de custo'!$A$5:$A$64,0)),""))</f>
        <v/>
      </c>
      <c r="M209" s="12" t="str">
        <f aca="false">IF(C209="","",IFERROR(INDEX('Centros de custo'!$E$5:$E$64,MATCH(C209,'Centros de custo'!$A$5:$A$64,0)),""))</f>
        <v/>
      </c>
      <c r="N209" s="12" t="str">
        <f aca="false">IF(B209="","",IF(C209="","Sem CC",IF(ISNA(MATCH(C209,'Centros de custo'!$A$5:$A$64,0)),"Inexistente",IF(INDEX('Centros de custo'!$F$5:$F$64,MATCH(C209,'Centros de custo'!$A$5:$A$64,0))="Não","Inativo","OK"))))</f>
        <v/>
      </c>
      <c r="O209" s="12" t="str">
        <f aca="false">IF(B209="","",IF(G209="Sem de-para","Sem de-para",IF(IFERROR(INDEX('De-para'!$G$5:$G$304,MATCH(B209,'De-para'!$A$5:$A$304,0)),"")&lt;&gt;"OK","De-para inválido",IF(N209="Sem CC","Sem centro de custo",IF(N209&lt;&gt;"OK","Centro de custo "&amp;LOWER(N209),"OK")))))</f>
        <v/>
      </c>
    </row>
    <row r="210" customFormat="false" ht="15" hidden="false" customHeight="false" outlineLevel="0" collapsed="false">
      <c r="A210" s="18"/>
      <c r="B210" s="8"/>
      <c r="C210" s="8"/>
      <c r="D210" s="19"/>
      <c r="E210" s="11"/>
      <c r="F210" s="12" t="str">
        <f aca="false">IF(B210="","",IFERROR(INDEX('De-para'!$B$5:$B$304,MATCH(B210,'De-para'!$A$5:$A$304,0)),"Sem de-para"))</f>
        <v/>
      </c>
      <c r="G210" s="12" t="str">
        <f aca="false">IF(B210="","",IFERROR(INDEX('De-para'!$C$5:$C$304,MATCH(B210,'De-para'!$A$5:$A$304,0))&amp;"","Sem de-para"))</f>
        <v/>
      </c>
      <c r="H210" s="12" t="str">
        <f aca="false">IF(B210="","",IFERROR(INDEX('De-para'!$D$5:$D$304,MATCH(B210,'De-para'!$A$5:$A$304,0))&amp;"",""))</f>
        <v/>
      </c>
      <c r="I210" s="12" t="str">
        <f aca="false">IF(B210="","",IFERROR(INDEX('De-para'!$E$5:$E$304,MATCH(B210,'De-para'!$A$5:$A$304,0))&amp;"",""))</f>
        <v/>
      </c>
      <c r="J210" s="12" t="str">
        <f aca="false">IF(B210="","",IFERROR(INDEX('De-para'!$F$5:$F$304,MATCH(B210,'De-para'!$A$5:$A$304,0))&amp;"",""))</f>
        <v/>
      </c>
      <c r="K210" s="13" t="str">
        <f aca="false">IF(OR(J210="",D210=""),"",IF(J210="Receita",D210,-D210))</f>
        <v/>
      </c>
      <c r="L210" s="12" t="str">
        <f aca="false">IF(C210="","",IFERROR(INDEX('Centros de custo'!$C$5:$C$64,MATCH(C210,'Centros de custo'!$A$5:$A$64,0)),""))</f>
        <v/>
      </c>
      <c r="M210" s="12" t="str">
        <f aca="false">IF(C210="","",IFERROR(INDEX('Centros de custo'!$E$5:$E$64,MATCH(C210,'Centros de custo'!$A$5:$A$64,0)),""))</f>
        <v/>
      </c>
      <c r="N210" s="12" t="str">
        <f aca="false">IF(B210="","",IF(C210="","Sem CC",IF(ISNA(MATCH(C210,'Centros de custo'!$A$5:$A$64,0)),"Inexistente",IF(INDEX('Centros de custo'!$F$5:$F$64,MATCH(C210,'Centros de custo'!$A$5:$A$64,0))="Não","Inativo","OK"))))</f>
        <v/>
      </c>
      <c r="O210" s="12" t="str">
        <f aca="false">IF(B210="","",IF(G210="Sem de-para","Sem de-para",IF(IFERROR(INDEX('De-para'!$G$5:$G$304,MATCH(B210,'De-para'!$A$5:$A$304,0)),"")&lt;&gt;"OK","De-para inválido",IF(N210="Sem CC","Sem centro de custo",IF(N210&lt;&gt;"OK","Centro de custo "&amp;LOWER(N210),"OK")))))</f>
        <v/>
      </c>
    </row>
    <row r="211" customFormat="false" ht="15" hidden="false" customHeight="false" outlineLevel="0" collapsed="false">
      <c r="A211" s="18"/>
      <c r="B211" s="8"/>
      <c r="C211" s="8"/>
      <c r="D211" s="19"/>
      <c r="E211" s="11"/>
      <c r="F211" s="12" t="str">
        <f aca="false">IF(B211="","",IFERROR(INDEX('De-para'!$B$5:$B$304,MATCH(B211,'De-para'!$A$5:$A$304,0)),"Sem de-para"))</f>
        <v/>
      </c>
      <c r="G211" s="12" t="str">
        <f aca="false">IF(B211="","",IFERROR(INDEX('De-para'!$C$5:$C$304,MATCH(B211,'De-para'!$A$5:$A$304,0))&amp;"","Sem de-para"))</f>
        <v/>
      </c>
      <c r="H211" s="12" t="str">
        <f aca="false">IF(B211="","",IFERROR(INDEX('De-para'!$D$5:$D$304,MATCH(B211,'De-para'!$A$5:$A$304,0))&amp;"",""))</f>
        <v/>
      </c>
      <c r="I211" s="12" t="str">
        <f aca="false">IF(B211="","",IFERROR(INDEX('De-para'!$E$5:$E$304,MATCH(B211,'De-para'!$A$5:$A$304,0))&amp;"",""))</f>
        <v/>
      </c>
      <c r="J211" s="12" t="str">
        <f aca="false">IF(B211="","",IFERROR(INDEX('De-para'!$F$5:$F$304,MATCH(B211,'De-para'!$A$5:$A$304,0))&amp;"",""))</f>
        <v/>
      </c>
      <c r="K211" s="13" t="str">
        <f aca="false">IF(OR(J211="",D211=""),"",IF(J211="Receita",D211,-D211))</f>
        <v/>
      </c>
      <c r="L211" s="12" t="str">
        <f aca="false">IF(C211="","",IFERROR(INDEX('Centros de custo'!$C$5:$C$64,MATCH(C211,'Centros de custo'!$A$5:$A$64,0)),""))</f>
        <v/>
      </c>
      <c r="M211" s="12" t="str">
        <f aca="false">IF(C211="","",IFERROR(INDEX('Centros de custo'!$E$5:$E$64,MATCH(C211,'Centros de custo'!$A$5:$A$64,0)),""))</f>
        <v/>
      </c>
      <c r="N211" s="12" t="str">
        <f aca="false">IF(B211="","",IF(C211="","Sem CC",IF(ISNA(MATCH(C211,'Centros de custo'!$A$5:$A$64,0)),"Inexistente",IF(INDEX('Centros de custo'!$F$5:$F$64,MATCH(C211,'Centros de custo'!$A$5:$A$64,0))="Não","Inativo","OK"))))</f>
        <v/>
      </c>
      <c r="O211" s="12" t="str">
        <f aca="false">IF(B211="","",IF(G211="Sem de-para","Sem de-para",IF(IFERROR(INDEX('De-para'!$G$5:$G$304,MATCH(B211,'De-para'!$A$5:$A$304,0)),"")&lt;&gt;"OK","De-para inválido",IF(N211="Sem CC","Sem centro de custo",IF(N211&lt;&gt;"OK","Centro de custo "&amp;LOWER(N211),"OK")))))</f>
        <v/>
      </c>
    </row>
    <row r="212" customFormat="false" ht="15" hidden="false" customHeight="false" outlineLevel="0" collapsed="false">
      <c r="A212" s="18"/>
      <c r="B212" s="8"/>
      <c r="C212" s="8"/>
      <c r="D212" s="19"/>
      <c r="E212" s="11"/>
      <c r="F212" s="12" t="str">
        <f aca="false">IF(B212="","",IFERROR(INDEX('De-para'!$B$5:$B$304,MATCH(B212,'De-para'!$A$5:$A$304,0)),"Sem de-para"))</f>
        <v/>
      </c>
      <c r="G212" s="12" t="str">
        <f aca="false">IF(B212="","",IFERROR(INDEX('De-para'!$C$5:$C$304,MATCH(B212,'De-para'!$A$5:$A$304,0))&amp;"","Sem de-para"))</f>
        <v/>
      </c>
      <c r="H212" s="12" t="str">
        <f aca="false">IF(B212="","",IFERROR(INDEX('De-para'!$D$5:$D$304,MATCH(B212,'De-para'!$A$5:$A$304,0))&amp;"",""))</f>
        <v/>
      </c>
      <c r="I212" s="12" t="str">
        <f aca="false">IF(B212="","",IFERROR(INDEX('De-para'!$E$5:$E$304,MATCH(B212,'De-para'!$A$5:$A$304,0))&amp;"",""))</f>
        <v/>
      </c>
      <c r="J212" s="12" t="str">
        <f aca="false">IF(B212="","",IFERROR(INDEX('De-para'!$F$5:$F$304,MATCH(B212,'De-para'!$A$5:$A$304,0))&amp;"",""))</f>
        <v/>
      </c>
      <c r="K212" s="13" t="str">
        <f aca="false">IF(OR(J212="",D212=""),"",IF(J212="Receita",D212,-D212))</f>
        <v/>
      </c>
      <c r="L212" s="12" t="str">
        <f aca="false">IF(C212="","",IFERROR(INDEX('Centros de custo'!$C$5:$C$64,MATCH(C212,'Centros de custo'!$A$5:$A$64,0)),""))</f>
        <v/>
      </c>
      <c r="M212" s="12" t="str">
        <f aca="false">IF(C212="","",IFERROR(INDEX('Centros de custo'!$E$5:$E$64,MATCH(C212,'Centros de custo'!$A$5:$A$64,0)),""))</f>
        <v/>
      </c>
      <c r="N212" s="12" t="str">
        <f aca="false">IF(B212="","",IF(C212="","Sem CC",IF(ISNA(MATCH(C212,'Centros de custo'!$A$5:$A$64,0)),"Inexistente",IF(INDEX('Centros de custo'!$F$5:$F$64,MATCH(C212,'Centros de custo'!$A$5:$A$64,0))="Não","Inativo","OK"))))</f>
        <v/>
      </c>
      <c r="O212" s="12" t="str">
        <f aca="false">IF(B212="","",IF(G212="Sem de-para","Sem de-para",IF(IFERROR(INDEX('De-para'!$G$5:$G$304,MATCH(B212,'De-para'!$A$5:$A$304,0)),"")&lt;&gt;"OK","De-para inválido",IF(N212="Sem CC","Sem centro de custo",IF(N212&lt;&gt;"OK","Centro de custo "&amp;LOWER(N212),"OK")))))</f>
        <v/>
      </c>
    </row>
    <row r="213" customFormat="false" ht="15" hidden="false" customHeight="false" outlineLevel="0" collapsed="false">
      <c r="A213" s="18"/>
      <c r="B213" s="8"/>
      <c r="C213" s="8"/>
      <c r="D213" s="19"/>
      <c r="E213" s="11"/>
      <c r="F213" s="12" t="str">
        <f aca="false">IF(B213="","",IFERROR(INDEX('De-para'!$B$5:$B$304,MATCH(B213,'De-para'!$A$5:$A$304,0)),"Sem de-para"))</f>
        <v/>
      </c>
      <c r="G213" s="12" t="str">
        <f aca="false">IF(B213="","",IFERROR(INDEX('De-para'!$C$5:$C$304,MATCH(B213,'De-para'!$A$5:$A$304,0))&amp;"","Sem de-para"))</f>
        <v/>
      </c>
      <c r="H213" s="12" t="str">
        <f aca="false">IF(B213="","",IFERROR(INDEX('De-para'!$D$5:$D$304,MATCH(B213,'De-para'!$A$5:$A$304,0))&amp;"",""))</f>
        <v/>
      </c>
      <c r="I213" s="12" t="str">
        <f aca="false">IF(B213="","",IFERROR(INDEX('De-para'!$E$5:$E$304,MATCH(B213,'De-para'!$A$5:$A$304,0))&amp;"",""))</f>
        <v/>
      </c>
      <c r="J213" s="12" t="str">
        <f aca="false">IF(B213="","",IFERROR(INDEX('De-para'!$F$5:$F$304,MATCH(B213,'De-para'!$A$5:$A$304,0))&amp;"",""))</f>
        <v/>
      </c>
      <c r="K213" s="13" t="str">
        <f aca="false">IF(OR(J213="",D213=""),"",IF(J213="Receita",D213,-D213))</f>
        <v/>
      </c>
      <c r="L213" s="12" t="str">
        <f aca="false">IF(C213="","",IFERROR(INDEX('Centros de custo'!$C$5:$C$64,MATCH(C213,'Centros de custo'!$A$5:$A$64,0)),""))</f>
        <v/>
      </c>
      <c r="M213" s="12" t="str">
        <f aca="false">IF(C213="","",IFERROR(INDEX('Centros de custo'!$E$5:$E$64,MATCH(C213,'Centros de custo'!$A$5:$A$64,0)),""))</f>
        <v/>
      </c>
      <c r="N213" s="12" t="str">
        <f aca="false">IF(B213="","",IF(C213="","Sem CC",IF(ISNA(MATCH(C213,'Centros de custo'!$A$5:$A$64,0)),"Inexistente",IF(INDEX('Centros de custo'!$F$5:$F$64,MATCH(C213,'Centros de custo'!$A$5:$A$64,0))="Não","Inativo","OK"))))</f>
        <v/>
      </c>
      <c r="O213" s="12" t="str">
        <f aca="false">IF(B213="","",IF(G213="Sem de-para","Sem de-para",IF(IFERROR(INDEX('De-para'!$G$5:$G$304,MATCH(B213,'De-para'!$A$5:$A$304,0)),"")&lt;&gt;"OK","De-para inválido",IF(N213="Sem CC","Sem centro de custo",IF(N213&lt;&gt;"OK","Centro de custo "&amp;LOWER(N213),"OK")))))</f>
        <v/>
      </c>
    </row>
    <row r="214" customFormat="false" ht="15" hidden="false" customHeight="false" outlineLevel="0" collapsed="false">
      <c r="A214" s="18"/>
      <c r="B214" s="8"/>
      <c r="C214" s="8"/>
      <c r="D214" s="19"/>
      <c r="E214" s="11"/>
      <c r="F214" s="12" t="str">
        <f aca="false">IF(B214="","",IFERROR(INDEX('De-para'!$B$5:$B$304,MATCH(B214,'De-para'!$A$5:$A$304,0)),"Sem de-para"))</f>
        <v/>
      </c>
      <c r="G214" s="12" t="str">
        <f aca="false">IF(B214="","",IFERROR(INDEX('De-para'!$C$5:$C$304,MATCH(B214,'De-para'!$A$5:$A$304,0))&amp;"","Sem de-para"))</f>
        <v/>
      </c>
      <c r="H214" s="12" t="str">
        <f aca="false">IF(B214="","",IFERROR(INDEX('De-para'!$D$5:$D$304,MATCH(B214,'De-para'!$A$5:$A$304,0))&amp;"",""))</f>
        <v/>
      </c>
      <c r="I214" s="12" t="str">
        <f aca="false">IF(B214="","",IFERROR(INDEX('De-para'!$E$5:$E$304,MATCH(B214,'De-para'!$A$5:$A$304,0))&amp;"",""))</f>
        <v/>
      </c>
      <c r="J214" s="12" t="str">
        <f aca="false">IF(B214="","",IFERROR(INDEX('De-para'!$F$5:$F$304,MATCH(B214,'De-para'!$A$5:$A$304,0))&amp;"",""))</f>
        <v/>
      </c>
      <c r="K214" s="13" t="str">
        <f aca="false">IF(OR(J214="",D214=""),"",IF(J214="Receita",D214,-D214))</f>
        <v/>
      </c>
      <c r="L214" s="12" t="str">
        <f aca="false">IF(C214="","",IFERROR(INDEX('Centros de custo'!$C$5:$C$64,MATCH(C214,'Centros de custo'!$A$5:$A$64,0)),""))</f>
        <v/>
      </c>
      <c r="M214" s="12" t="str">
        <f aca="false">IF(C214="","",IFERROR(INDEX('Centros de custo'!$E$5:$E$64,MATCH(C214,'Centros de custo'!$A$5:$A$64,0)),""))</f>
        <v/>
      </c>
      <c r="N214" s="12" t="str">
        <f aca="false">IF(B214="","",IF(C214="","Sem CC",IF(ISNA(MATCH(C214,'Centros de custo'!$A$5:$A$64,0)),"Inexistente",IF(INDEX('Centros de custo'!$F$5:$F$64,MATCH(C214,'Centros de custo'!$A$5:$A$64,0))="Não","Inativo","OK"))))</f>
        <v/>
      </c>
      <c r="O214" s="12" t="str">
        <f aca="false">IF(B214="","",IF(G214="Sem de-para","Sem de-para",IF(IFERROR(INDEX('De-para'!$G$5:$G$304,MATCH(B214,'De-para'!$A$5:$A$304,0)),"")&lt;&gt;"OK","De-para inválido",IF(N214="Sem CC","Sem centro de custo",IF(N214&lt;&gt;"OK","Centro de custo "&amp;LOWER(N214),"OK")))))</f>
        <v/>
      </c>
    </row>
    <row r="215" customFormat="false" ht="15" hidden="false" customHeight="false" outlineLevel="0" collapsed="false">
      <c r="A215" s="18"/>
      <c r="B215" s="8"/>
      <c r="C215" s="8"/>
      <c r="D215" s="19"/>
      <c r="E215" s="11"/>
      <c r="F215" s="12" t="str">
        <f aca="false">IF(B215="","",IFERROR(INDEX('De-para'!$B$5:$B$304,MATCH(B215,'De-para'!$A$5:$A$304,0)),"Sem de-para"))</f>
        <v/>
      </c>
      <c r="G215" s="12" t="str">
        <f aca="false">IF(B215="","",IFERROR(INDEX('De-para'!$C$5:$C$304,MATCH(B215,'De-para'!$A$5:$A$304,0))&amp;"","Sem de-para"))</f>
        <v/>
      </c>
      <c r="H215" s="12" t="str">
        <f aca="false">IF(B215="","",IFERROR(INDEX('De-para'!$D$5:$D$304,MATCH(B215,'De-para'!$A$5:$A$304,0))&amp;"",""))</f>
        <v/>
      </c>
      <c r="I215" s="12" t="str">
        <f aca="false">IF(B215="","",IFERROR(INDEX('De-para'!$E$5:$E$304,MATCH(B215,'De-para'!$A$5:$A$304,0))&amp;"",""))</f>
        <v/>
      </c>
      <c r="J215" s="12" t="str">
        <f aca="false">IF(B215="","",IFERROR(INDEX('De-para'!$F$5:$F$304,MATCH(B215,'De-para'!$A$5:$A$304,0))&amp;"",""))</f>
        <v/>
      </c>
      <c r="K215" s="13" t="str">
        <f aca="false">IF(OR(J215="",D215=""),"",IF(J215="Receita",D215,-D215))</f>
        <v/>
      </c>
      <c r="L215" s="12" t="str">
        <f aca="false">IF(C215="","",IFERROR(INDEX('Centros de custo'!$C$5:$C$64,MATCH(C215,'Centros de custo'!$A$5:$A$64,0)),""))</f>
        <v/>
      </c>
      <c r="M215" s="12" t="str">
        <f aca="false">IF(C215="","",IFERROR(INDEX('Centros de custo'!$E$5:$E$64,MATCH(C215,'Centros de custo'!$A$5:$A$64,0)),""))</f>
        <v/>
      </c>
      <c r="N215" s="12" t="str">
        <f aca="false">IF(B215="","",IF(C215="","Sem CC",IF(ISNA(MATCH(C215,'Centros de custo'!$A$5:$A$64,0)),"Inexistente",IF(INDEX('Centros de custo'!$F$5:$F$64,MATCH(C215,'Centros de custo'!$A$5:$A$64,0))="Não","Inativo","OK"))))</f>
        <v/>
      </c>
      <c r="O215" s="12" t="str">
        <f aca="false">IF(B215="","",IF(G215="Sem de-para","Sem de-para",IF(IFERROR(INDEX('De-para'!$G$5:$G$304,MATCH(B215,'De-para'!$A$5:$A$304,0)),"")&lt;&gt;"OK","De-para inválido",IF(N215="Sem CC","Sem centro de custo",IF(N215&lt;&gt;"OK","Centro de custo "&amp;LOWER(N215),"OK")))))</f>
        <v/>
      </c>
    </row>
    <row r="216" customFormat="false" ht="15" hidden="false" customHeight="false" outlineLevel="0" collapsed="false">
      <c r="A216" s="18"/>
      <c r="B216" s="8"/>
      <c r="C216" s="8"/>
      <c r="D216" s="19"/>
      <c r="E216" s="11"/>
      <c r="F216" s="12" t="str">
        <f aca="false">IF(B216="","",IFERROR(INDEX('De-para'!$B$5:$B$304,MATCH(B216,'De-para'!$A$5:$A$304,0)),"Sem de-para"))</f>
        <v/>
      </c>
      <c r="G216" s="12" t="str">
        <f aca="false">IF(B216="","",IFERROR(INDEX('De-para'!$C$5:$C$304,MATCH(B216,'De-para'!$A$5:$A$304,0))&amp;"","Sem de-para"))</f>
        <v/>
      </c>
      <c r="H216" s="12" t="str">
        <f aca="false">IF(B216="","",IFERROR(INDEX('De-para'!$D$5:$D$304,MATCH(B216,'De-para'!$A$5:$A$304,0))&amp;"",""))</f>
        <v/>
      </c>
      <c r="I216" s="12" t="str">
        <f aca="false">IF(B216="","",IFERROR(INDEX('De-para'!$E$5:$E$304,MATCH(B216,'De-para'!$A$5:$A$304,0))&amp;"",""))</f>
        <v/>
      </c>
      <c r="J216" s="12" t="str">
        <f aca="false">IF(B216="","",IFERROR(INDEX('De-para'!$F$5:$F$304,MATCH(B216,'De-para'!$A$5:$A$304,0))&amp;"",""))</f>
        <v/>
      </c>
      <c r="K216" s="13" t="str">
        <f aca="false">IF(OR(J216="",D216=""),"",IF(J216="Receita",D216,-D216))</f>
        <v/>
      </c>
      <c r="L216" s="12" t="str">
        <f aca="false">IF(C216="","",IFERROR(INDEX('Centros de custo'!$C$5:$C$64,MATCH(C216,'Centros de custo'!$A$5:$A$64,0)),""))</f>
        <v/>
      </c>
      <c r="M216" s="12" t="str">
        <f aca="false">IF(C216="","",IFERROR(INDEX('Centros de custo'!$E$5:$E$64,MATCH(C216,'Centros de custo'!$A$5:$A$64,0)),""))</f>
        <v/>
      </c>
      <c r="N216" s="12" t="str">
        <f aca="false">IF(B216="","",IF(C216="","Sem CC",IF(ISNA(MATCH(C216,'Centros de custo'!$A$5:$A$64,0)),"Inexistente",IF(INDEX('Centros de custo'!$F$5:$F$64,MATCH(C216,'Centros de custo'!$A$5:$A$64,0))="Não","Inativo","OK"))))</f>
        <v/>
      </c>
      <c r="O216" s="12" t="str">
        <f aca="false">IF(B216="","",IF(G216="Sem de-para","Sem de-para",IF(IFERROR(INDEX('De-para'!$G$5:$G$304,MATCH(B216,'De-para'!$A$5:$A$304,0)),"")&lt;&gt;"OK","De-para inválido",IF(N216="Sem CC","Sem centro de custo",IF(N216&lt;&gt;"OK","Centro de custo "&amp;LOWER(N216),"OK")))))</f>
        <v/>
      </c>
    </row>
    <row r="217" customFormat="false" ht="15" hidden="false" customHeight="false" outlineLevel="0" collapsed="false">
      <c r="A217" s="18"/>
      <c r="B217" s="8"/>
      <c r="C217" s="8"/>
      <c r="D217" s="19"/>
      <c r="E217" s="11"/>
      <c r="F217" s="12" t="str">
        <f aca="false">IF(B217="","",IFERROR(INDEX('De-para'!$B$5:$B$304,MATCH(B217,'De-para'!$A$5:$A$304,0)),"Sem de-para"))</f>
        <v/>
      </c>
      <c r="G217" s="12" t="str">
        <f aca="false">IF(B217="","",IFERROR(INDEX('De-para'!$C$5:$C$304,MATCH(B217,'De-para'!$A$5:$A$304,0))&amp;"","Sem de-para"))</f>
        <v/>
      </c>
      <c r="H217" s="12" t="str">
        <f aca="false">IF(B217="","",IFERROR(INDEX('De-para'!$D$5:$D$304,MATCH(B217,'De-para'!$A$5:$A$304,0))&amp;"",""))</f>
        <v/>
      </c>
      <c r="I217" s="12" t="str">
        <f aca="false">IF(B217="","",IFERROR(INDEX('De-para'!$E$5:$E$304,MATCH(B217,'De-para'!$A$5:$A$304,0))&amp;"",""))</f>
        <v/>
      </c>
      <c r="J217" s="12" t="str">
        <f aca="false">IF(B217="","",IFERROR(INDEX('De-para'!$F$5:$F$304,MATCH(B217,'De-para'!$A$5:$A$304,0))&amp;"",""))</f>
        <v/>
      </c>
      <c r="K217" s="13" t="str">
        <f aca="false">IF(OR(J217="",D217=""),"",IF(J217="Receita",D217,-D217))</f>
        <v/>
      </c>
      <c r="L217" s="12" t="str">
        <f aca="false">IF(C217="","",IFERROR(INDEX('Centros de custo'!$C$5:$C$64,MATCH(C217,'Centros de custo'!$A$5:$A$64,0)),""))</f>
        <v/>
      </c>
      <c r="M217" s="12" t="str">
        <f aca="false">IF(C217="","",IFERROR(INDEX('Centros de custo'!$E$5:$E$64,MATCH(C217,'Centros de custo'!$A$5:$A$64,0)),""))</f>
        <v/>
      </c>
      <c r="N217" s="12" t="str">
        <f aca="false">IF(B217="","",IF(C217="","Sem CC",IF(ISNA(MATCH(C217,'Centros de custo'!$A$5:$A$64,0)),"Inexistente",IF(INDEX('Centros de custo'!$F$5:$F$64,MATCH(C217,'Centros de custo'!$A$5:$A$64,0))="Não","Inativo","OK"))))</f>
        <v/>
      </c>
      <c r="O217" s="12" t="str">
        <f aca="false">IF(B217="","",IF(G217="Sem de-para","Sem de-para",IF(IFERROR(INDEX('De-para'!$G$5:$G$304,MATCH(B217,'De-para'!$A$5:$A$304,0)),"")&lt;&gt;"OK","De-para inválido",IF(N217="Sem CC","Sem centro de custo",IF(N217&lt;&gt;"OK","Centro de custo "&amp;LOWER(N217),"OK")))))</f>
        <v/>
      </c>
    </row>
    <row r="218" customFormat="false" ht="15" hidden="false" customHeight="false" outlineLevel="0" collapsed="false">
      <c r="A218" s="18"/>
      <c r="B218" s="8"/>
      <c r="C218" s="8"/>
      <c r="D218" s="19"/>
      <c r="E218" s="11"/>
      <c r="F218" s="12" t="str">
        <f aca="false">IF(B218="","",IFERROR(INDEX('De-para'!$B$5:$B$304,MATCH(B218,'De-para'!$A$5:$A$304,0)),"Sem de-para"))</f>
        <v/>
      </c>
      <c r="G218" s="12" t="str">
        <f aca="false">IF(B218="","",IFERROR(INDEX('De-para'!$C$5:$C$304,MATCH(B218,'De-para'!$A$5:$A$304,0))&amp;"","Sem de-para"))</f>
        <v/>
      </c>
      <c r="H218" s="12" t="str">
        <f aca="false">IF(B218="","",IFERROR(INDEX('De-para'!$D$5:$D$304,MATCH(B218,'De-para'!$A$5:$A$304,0))&amp;"",""))</f>
        <v/>
      </c>
      <c r="I218" s="12" t="str">
        <f aca="false">IF(B218="","",IFERROR(INDEX('De-para'!$E$5:$E$304,MATCH(B218,'De-para'!$A$5:$A$304,0))&amp;"",""))</f>
        <v/>
      </c>
      <c r="J218" s="12" t="str">
        <f aca="false">IF(B218="","",IFERROR(INDEX('De-para'!$F$5:$F$304,MATCH(B218,'De-para'!$A$5:$A$304,0))&amp;"",""))</f>
        <v/>
      </c>
      <c r="K218" s="13" t="str">
        <f aca="false">IF(OR(J218="",D218=""),"",IF(J218="Receita",D218,-D218))</f>
        <v/>
      </c>
      <c r="L218" s="12" t="str">
        <f aca="false">IF(C218="","",IFERROR(INDEX('Centros de custo'!$C$5:$C$64,MATCH(C218,'Centros de custo'!$A$5:$A$64,0)),""))</f>
        <v/>
      </c>
      <c r="M218" s="12" t="str">
        <f aca="false">IF(C218="","",IFERROR(INDEX('Centros de custo'!$E$5:$E$64,MATCH(C218,'Centros de custo'!$A$5:$A$64,0)),""))</f>
        <v/>
      </c>
      <c r="N218" s="12" t="str">
        <f aca="false">IF(B218="","",IF(C218="","Sem CC",IF(ISNA(MATCH(C218,'Centros de custo'!$A$5:$A$64,0)),"Inexistente",IF(INDEX('Centros de custo'!$F$5:$F$64,MATCH(C218,'Centros de custo'!$A$5:$A$64,0))="Não","Inativo","OK"))))</f>
        <v/>
      </c>
      <c r="O218" s="12" t="str">
        <f aca="false">IF(B218="","",IF(G218="Sem de-para","Sem de-para",IF(IFERROR(INDEX('De-para'!$G$5:$G$304,MATCH(B218,'De-para'!$A$5:$A$304,0)),"")&lt;&gt;"OK","De-para inválido",IF(N218="Sem CC","Sem centro de custo",IF(N218&lt;&gt;"OK","Centro de custo "&amp;LOWER(N218),"OK")))))</f>
        <v/>
      </c>
    </row>
    <row r="219" customFormat="false" ht="15" hidden="false" customHeight="false" outlineLevel="0" collapsed="false">
      <c r="A219" s="18"/>
      <c r="B219" s="8"/>
      <c r="C219" s="8"/>
      <c r="D219" s="19"/>
      <c r="E219" s="11"/>
      <c r="F219" s="12" t="str">
        <f aca="false">IF(B219="","",IFERROR(INDEX('De-para'!$B$5:$B$304,MATCH(B219,'De-para'!$A$5:$A$304,0)),"Sem de-para"))</f>
        <v/>
      </c>
      <c r="G219" s="12" t="str">
        <f aca="false">IF(B219="","",IFERROR(INDEX('De-para'!$C$5:$C$304,MATCH(B219,'De-para'!$A$5:$A$304,0))&amp;"","Sem de-para"))</f>
        <v/>
      </c>
      <c r="H219" s="12" t="str">
        <f aca="false">IF(B219="","",IFERROR(INDEX('De-para'!$D$5:$D$304,MATCH(B219,'De-para'!$A$5:$A$304,0))&amp;"",""))</f>
        <v/>
      </c>
      <c r="I219" s="12" t="str">
        <f aca="false">IF(B219="","",IFERROR(INDEX('De-para'!$E$5:$E$304,MATCH(B219,'De-para'!$A$5:$A$304,0))&amp;"",""))</f>
        <v/>
      </c>
      <c r="J219" s="12" t="str">
        <f aca="false">IF(B219="","",IFERROR(INDEX('De-para'!$F$5:$F$304,MATCH(B219,'De-para'!$A$5:$A$304,0))&amp;"",""))</f>
        <v/>
      </c>
      <c r="K219" s="13" t="str">
        <f aca="false">IF(OR(J219="",D219=""),"",IF(J219="Receita",D219,-D219))</f>
        <v/>
      </c>
      <c r="L219" s="12" t="str">
        <f aca="false">IF(C219="","",IFERROR(INDEX('Centros de custo'!$C$5:$C$64,MATCH(C219,'Centros de custo'!$A$5:$A$64,0)),""))</f>
        <v/>
      </c>
      <c r="M219" s="12" t="str">
        <f aca="false">IF(C219="","",IFERROR(INDEX('Centros de custo'!$E$5:$E$64,MATCH(C219,'Centros de custo'!$A$5:$A$64,0)),""))</f>
        <v/>
      </c>
      <c r="N219" s="12" t="str">
        <f aca="false">IF(B219="","",IF(C219="","Sem CC",IF(ISNA(MATCH(C219,'Centros de custo'!$A$5:$A$64,0)),"Inexistente",IF(INDEX('Centros de custo'!$F$5:$F$64,MATCH(C219,'Centros de custo'!$A$5:$A$64,0))="Não","Inativo","OK"))))</f>
        <v/>
      </c>
      <c r="O219" s="12" t="str">
        <f aca="false">IF(B219="","",IF(G219="Sem de-para","Sem de-para",IF(IFERROR(INDEX('De-para'!$G$5:$G$304,MATCH(B219,'De-para'!$A$5:$A$304,0)),"")&lt;&gt;"OK","De-para inválido",IF(N219="Sem CC","Sem centro de custo",IF(N219&lt;&gt;"OK","Centro de custo "&amp;LOWER(N219),"OK")))))</f>
        <v/>
      </c>
    </row>
    <row r="220" customFormat="false" ht="15" hidden="false" customHeight="false" outlineLevel="0" collapsed="false">
      <c r="A220" s="18"/>
      <c r="B220" s="8"/>
      <c r="C220" s="8"/>
      <c r="D220" s="19"/>
      <c r="E220" s="11"/>
      <c r="F220" s="12" t="str">
        <f aca="false">IF(B220="","",IFERROR(INDEX('De-para'!$B$5:$B$304,MATCH(B220,'De-para'!$A$5:$A$304,0)),"Sem de-para"))</f>
        <v/>
      </c>
      <c r="G220" s="12" t="str">
        <f aca="false">IF(B220="","",IFERROR(INDEX('De-para'!$C$5:$C$304,MATCH(B220,'De-para'!$A$5:$A$304,0))&amp;"","Sem de-para"))</f>
        <v/>
      </c>
      <c r="H220" s="12" t="str">
        <f aca="false">IF(B220="","",IFERROR(INDEX('De-para'!$D$5:$D$304,MATCH(B220,'De-para'!$A$5:$A$304,0))&amp;"",""))</f>
        <v/>
      </c>
      <c r="I220" s="12" t="str">
        <f aca="false">IF(B220="","",IFERROR(INDEX('De-para'!$E$5:$E$304,MATCH(B220,'De-para'!$A$5:$A$304,0))&amp;"",""))</f>
        <v/>
      </c>
      <c r="J220" s="12" t="str">
        <f aca="false">IF(B220="","",IFERROR(INDEX('De-para'!$F$5:$F$304,MATCH(B220,'De-para'!$A$5:$A$304,0))&amp;"",""))</f>
        <v/>
      </c>
      <c r="K220" s="13" t="str">
        <f aca="false">IF(OR(J220="",D220=""),"",IF(J220="Receita",D220,-D220))</f>
        <v/>
      </c>
      <c r="L220" s="12" t="str">
        <f aca="false">IF(C220="","",IFERROR(INDEX('Centros de custo'!$C$5:$C$64,MATCH(C220,'Centros de custo'!$A$5:$A$64,0)),""))</f>
        <v/>
      </c>
      <c r="M220" s="12" t="str">
        <f aca="false">IF(C220="","",IFERROR(INDEX('Centros de custo'!$E$5:$E$64,MATCH(C220,'Centros de custo'!$A$5:$A$64,0)),""))</f>
        <v/>
      </c>
      <c r="N220" s="12" t="str">
        <f aca="false">IF(B220="","",IF(C220="","Sem CC",IF(ISNA(MATCH(C220,'Centros de custo'!$A$5:$A$64,0)),"Inexistente",IF(INDEX('Centros de custo'!$F$5:$F$64,MATCH(C220,'Centros de custo'!$A$5:$A$64,0))="Não","Inativo","OK"))))</f>
        <v/>
      </c>
      <c r="O220" s="12" t="str">
        <f aca="false">IF(B220="","",IF(G220="Sem de-para","Sem de-para",IF(IFERROR(INDEX('De-para'!$G$5:$G$304,MATCH(B220,'De-para'!$A$5:$A$304,0)),"")&lt;&gt;"OK","De-para inválido",IF(N220="Sem CC","Sem centro de custo",IF(N220&lt;&gt;"OK","Centro de custo "&amp;LOWER(N220),"OK")))))</f>
        <v/>
      </c>
    </row>
    <row r="221" customFormat="false" ht="15" hidden="false" customHeight="false" outlineLevel="0" collapsed="false">
      <c r="A221" s="18"/>
      <c r="B221" s="8"/>
      <c r="C221" s="8"/>
      <c r="D221" s="19"/>
      <c r="E221" s="11"/>
      <c r="F221" s="12" t="str">
        <f aca="false">IF(B221="","",IFERROR(INDEX('De-para'!$B$5:$B$304,MATCH(B221,'De-para'!$A$5:$A$304,0)),"Sem de-para"))</f>
        <v/>
      </c>
      <c r="G221" s="12" t="str">
        <f aca="false">IF(B221="","",IFERROR(INDEX('De-para'!$C$5:$C$304,MATCH(B221,'De-para'!$A$5:$A$304,0))&amp;"","Sem de-para"))</f>
        <v/>
      </c>
      <c r="H221" s="12" t="str">
        <f aca="false">IF(B221="","",IFERROR(INDEX('De-para'!$D$5:$D$304,MATCH(B221,'De-para'!$A$5:$A$304,0))&amp;"",""))</f>
        <v/>
      </c>
      <c r="I221" s="12" t="str">
        <f aca="false">IF(B221="","",IFERROR(INDEX('De-para'!$E$5:$E$304,MATCH(B221,'De-para'!$A$5:$A$304,0))&amp;"",""))</f>
        <v/>
      </c>
      <c r="J221" s="12" t="str">
        <f aca="false">IF(B221="","",IFERROR(INDEX('De-para'!$F$5:$F$304,MATCH(B221,'De-para'!$A$5:$A$304,0))&amp;"",""))</f>
        <v/>
      </c>
      <c r="K221" s="13" t="str">
        <f aca="false">IF(OR(J221="",D221=""),"",IF(J221="Receita",D221,-D221))</f>
        <v/>
      </c>
      <c r="L221" s="12" t="str">
        <f aca="false">IF(C221="","",IFERROR(INDEX('Centros de custo'!$C$5:$C$64,MATCH(C221,'Centros de custo'!$A$5:$A$64,0)),""))</f>
        <v/>
      </c>
      <c r="M221" s="12" t="str">
        <f aca="false">IF(C221="","",IFERROR(INDEX('Centros de custo'!$E$5:$E$64,MATCH(C221,'Centros de custo'!$A$5:$A$64,0)),""))</f>
        <v/>
      </c>
      <c r="N221" s="12" t="str">
        <f aca="false">IF(B221="","",IF(C221="","Sem CC",IF(ISNA(MATCH(C221,'Centros de custo'!$A$5:$A$64,0)),"Inexistente",IF(INDEX('Centros de custo'!$F$5:$F$64,MATCH(C221,'Centros de custo'!$A$5:$A$64,0))="Não","Inativo","OK"))))</f>
        <v/>
      </c>
      <c r="O221" s="12" t="str">
        <f aca="false">IF(B221="","",IF(G221="Sem de-para","Sem de-para",IF(IFERROR(INDEX('De-para'!$G$5:$G$304,MATCH(B221,'De-para'!$A$5:$A$304,0)),"")&lt;&gt;"OK","De-para inválido",IF(N221="Sem CC","Sem centro de custo",IF(N221&lt;&gt;"OK","Centro de custo "&amp;LOWER(N221),"OK")))))</f>
        <v/>
      </c>
    </row>
    <row r="222" customFormat="false" ht="15" hidden="false" customHeight="false" outlineLevel="0" collapsed="false">
      <c r="A222" s="18"/>
      <c r="B222" s="8"/>
      <c r="C222" s="8"/>
      <c r="D222" s="19"/>
      <c r="E222" s="11"/>
      <c r="F222" s="12" t="str">
        <f aca="false">IF(B222="","",IFERROR(INDEX('De-para'!$B$5:$B$304,MATCH(B222,'De-para'!$A$5:$A$304,0)),"Sem de-para"))</f>
        <v/>
      </c>
      <c r="G222" s="12" t="str">
        <f aca="false">IF(B222="","",IFERROR(INDEX('De-para'!$C$5:$C$304,MATCH(B222,'De-para'!$A$5:$A$304,0))&amp;"","Sem de-para"))</f>
        <v/>
      </c>
      <c r="H222" s="12" t="str">
        <f aca="false">IF(B222="","",IFERROR(INDEX('De-para'!$D$5:$D$304,MATCH(B222,'De-para'!$A$5:$A$304,0))&amp;"",""))</f>
        <v/>
      </c>
      <c r="I222" s="12" t="str">
        <f aca="false">IF(B222="","",IFERROR(INDEX('De-para'!$E$5:$E$304,MATCH(B222,'De-para'!$A$5:$A$304,0))&amp;"",""))</f>
        <v/>
      </c>
      <c r="J222" s="12" t="str">
        <f aca="false">IF(B222="","",IFERROR(INDEX('De-para'!$F$5:$F$304,MATCH(B222,'De-para'!$A$5:$A$304,0))&amp;"",""))</f>
        <v/>
      </c>
      <c r="K222" s="13" t="str">
        <f aca="false">IF(OR(J222="",D222=""),"",IF(J222="Receita",D222,-D222))</f>
        <v/>
      </c>
      <c r="L222" s="12" t="str">
        <f aca="false">IF(C222="","",IFERROR(INDEX('Centros de custo'!$C$5:$C$64,MATCH(C222,'Centros de custo'!$A$5:$A$64,0)),""))</f>
        <v/>
      </c>
      <c r="M222" s="12" t="str">
        <f aca="false">IF(C222="","",IFERROR(INDEX('Centros de custo'!$E$5:$E$64,MATCH(C222,'Centros de custo'!$A$5:$A$64,0)),""))</f>
        <v/>
      </c>
      <c r="N222" s="12" t="str">
        <f aca="false">IF(B222="","",IF(C222="","Sem CC",IF(ISNA(MATCH(C222,'Centros de custo'!$A$5:$A$64,0)),"Inexistente",IF(INDEX('Centros de custo'!$F$5:$F$64,MATCH(C222,'Centros de custo'!$A$5:$A$64,0))="Não","Inativo","OK"))))</f>
        <v/>
      </c>
      <c r="O222" s="12" t="str">
        <f aca="false">IF(B222="","",IF(G222="Sem de-para","Sem de-para",IF(IFERROR(INDEX('De-para'!$G$5:$G$304,MATCH(B222,'De-para'!$A$5:$A$304,0)),"")&lt;&gt;"OK","De-para inválido",IF(N222="Sem CC","Sem centro de custo",IF(N222&lt;&gt;"OK","Centro de custo "&amp;LOWER(N222),"OK")))))</f>
        <v/>
      </c>
    </row>
    <row r="223" customFormat="false" ht="15" hidden="false" customHeight="false" outlineLevel="0" collapsed="false">
      <c r="A223" s="18"/>
      <c r="B223" s="8"/>
      <c r="C223" s="8"/>
      <c r="D223" s="19"/>
      <c r="E223" s="11"/>
      <c r="F223" s="12" t="str">
        <f aca="false">IF(B223="","",IFERROR(INDEX('De-para'!$B$5:$B$304,MATCH(B223,'De-para'!$A$5:$A$304,0)),"Sem de-para"))</f>
        <v/>
      </c>
      <c r="G223" s="12" t="str">
        <f aca="false">IF(B223="","",IFERROR(INDEX('De-para'!$C$5:$C$304,MATCH(B223,'De-para'!$A$5:$A$304,0))&amp;"","Sem de-para"))</f>
        <v/>
      </c>
      <c r="H223" s="12" t="str">
        <f aca="false">IF(B223="","",IFERROR(INDEX('De-para'!$D$5:$D$304,MATCH(B223,'De-para'!$A$5:$A$304,0))&amp;"",""))</f>
        <v/>
      </c>
      <c r="I223" s="12" t="str">
        <f aca="false">IF(B223="","",IFERROR(INDEX('De-para'!$E$5:$E$304,MATCH(B223,'De-para'!$A$5:$A$304,0))&amp;"",""))</f>
        <v/>
      </c>
      <c r="J223" s="12" t="str">
        <f aca="false">IF(B223="","",IFERROR(INDEX('De-para'!$F$5:$F$304,MATCH(B223,'De-para'!$A$5:$A$304,0))&amp;"",""))</f>
        <v/>
      </c>
      <c r="K223" s="13" t="str">
        <f aca="false">IF(OR(J223="",D223=""),"",IF(J223="Receita",D223,-D223))</f>
        <v/>
      </c>
      <c r="L223" s="12" t="str">
        <f aca="false">IF(C223="","",IFERROR(INDEX('Centros de custo'!$C$5:$C$64,MATCH(C223,'Centros de custo'!$A$5:$A$64,0)),""))</f>
        <v/>
      </c>
      <c r="M223" s="12" t="str">
        <f aca="false">IF(C223="","",IFERROR(INDEX('Centros de custo'!$E$5:$E$64,MATCH(C223,'Centros de custo'!$A$5:$A$64,0)),""))</f>
        <v/>
      </c>
      <c r="N223" s="12" t="str">
        <f aca="false">IF(B223="","",IF(C223="","Sem CC",IF(ISNA(MATCH(C223,'Centros de custo'!$A$5:$A$64,0)),"Inexistente",IF(INDEX('Centros de custo'!$F$5:$F$64,MATCH(C223,'Centros de custo'!$A$5:$A$64,0))="Não","Inativo","OK"))))</f>
        <v/>
      </c>
      <c r="O223" s="12" t="str">
        <f aca="false">IF(B223="","",IF(G223="Sem de-para","Sem de-para",IF(IFERROR(INDEX('De-para'!$G$5:$G$304,MATCH(B223,'De-para'!$A$5:$A$304,0)),"")&lt;&gt;"OK","De-para inválido",IF(N223="Sem CC","Sem centro de custo",IF(N223&lt;&gt;"OK","Centro de custo "&amp;LOWER(N223),"OK")))))</f>
        <v/>
      </c>
    </row>
    <row r="224" customFormat="false" ht="15" hidden="false" customHeight="false" outlineLevel="0" collapsed="false">
      <c r="A224" s="18"/>
      <c r="B224" s="8"/>
      <c r="C224" s="8"/>
      <c r="D224" s="19"/>
      <c r="E224" s="11"/>
      <c r="F224" s="12" t="str">
        <f aca="false">IF(B224="","",IFERROR(INDEX('De-para'!$B$5:$B$304,MATCH(B224,'De-para'!$A$5:$A$304,0)),"Sem de-para"))</f>
        <v/>
      </c>
      <c r="G224" s="12" t="str">
        <f aca="false">IF(B224="","",IFERROR(INDEX('De-para'!$C$5:$C$304,MATCH(B224,'De-para'!$A$5:$A$304,0))&amp;"","Sem de-para"))</f>
        <v/>
      </c>
      <c r="H224" s="12" t="str">
        <f aca="false">IF(B224="","",IFERROR(INDEX('De-para'!$D$5:$D$304,MATCH(B224,'De-para'!$A$5:$A$304,0))&amp;"",""))</f>
        <v/>
      </c>
      <c r="I224" s="12" t="str">
        <f aca="false">IF(B224="","",IFERROR(INDEX('De-para'!$E$5:$E$304,MATCH(B224,'De-para'!$A$5:$A$304,0))&amp;"",""))</f>
        <v/>
      </c>
      <c r="J224" s="12" t="str">
        <f aca="false">IF(B224="","",IFERROR(INDEX('De-para'!$F$5:$F$304,MATCH(B224,'De-para'!$A$5:$A$304,0))&amp;"",""))</f>
        <v/>
      </c>
      <c r="K224" s="13" t="str">
        <f aca="false">IF(OR(J224="",D224=""),"",IF(J224="Receita",D224,-D224))</f>
        <v/>
      </c>
      <c r="L224" s="12" t="str">
        <f aca="false">IF(C224="","",IFERROR(INDEX('Centros de custo'!$C$5:$C$64,MATCH(C224,'Centros de custo'!$A$5:$A$64,0)),""))</f>
        <v/>
      </c>
      <c r="M224" s="12" t="str">
        <f aca="false">IF(C224="","",IFERROR(INDEX('Centros de custo'!$E$5:$E$64,MATCH(C224,'Centros de custo'!$A$5:$A$64,0)),""))</f>
        <v/>
      </c>
      <c r="N224" s="12" t="str">
        <f aca="false">IF(B224="","",IF(C224="","Sem CC",IF(ISNA(MATCH(C224,'Centros de custo'!$A$5:$A$64,0)),"Inexistente",IF(INDEX('Centros de custo'!$F$5:$F$64,MATCH(C224,'Centros de custo'!$A$5:$A$64,0))="Não","Inativo","OK"))))</f>
        <v/>
      </c>
      <c r="O224" s="12" t="str">
        <f aca="false">IF(B224="","",IF(G224="Sem de-para","Sem de-para",IF(IFERROR(INDEX('De-para'!$G$5:$G$304,MATCH(B224,'De-para'!$A$5:$A$304,0)),"")&lt;&gt;"OK","De-para inválido",IF(N224="Sem CC","Sem centro de custo",IF(N224&lt;&gt;"OK","Centro de custo "&amp;LOWER(N224),"OK")))))</f>
        <v/>
      </c>
    </row>
    <row r="225" customFormat="false" ht="15" hidden="false" customHeight="false" outlineLevel="0" collapsed="false">
      <c r="A225" s="18"/>
      <c r="B225" s="8"/>
      <c r="C225" s="8"/>
      <c r="D225" s="19"/>
      <c r="E225" s="11"/>
      <c r="F225" s="12" t="str">
        <f aca="false">IF(B225="","",IFERROR(INDEX('De-para'!$B$5:$B$304,MATCH(B225,'De-para'!$A$5:$A$304,0)),"Sem de-para"))</f>
        <v/>
      </c>
      <c r="G225" s="12" t="str">
        <f aca="false">IF(B225="","",IFERROR(INDEX('De-para'!$C$5:$C$304,MATCH(B225,'De-para'!$A$5:$A$304,0))&amp;"","Sem de-para"))</f>
        <v/>
      </c>
      <c r="H225" s="12" t="str">
        <f aca="false">IF(B225="","",IFERROR(INDEX('De-para'!$D$5:$D$304,MATCH(B225,'De-para'!$A$5:$A$304,0))&amp;"",""))</f>
        <v/>
      </c>
      <c r="I225" s="12" t="str">
        <f aca="false">IF(B225="","",IFERROR(INDEX('De-para'!$E$5:$E$304,MATCH(B225,'De-para'!$A$5:$A$304,0))&amp;"",""))</f>
        <v/>
      </c>
      <c r="J225" s="12" t="str">
        <f aca="false">IF(B225="","",IFERROR(INDEX('De-para'!$F$5:$F$304,MATCH(B225,'De-para'!$A$5:$A$304,0))&amp;"",""))</f>
        <v/>
      </c>
      <c r="K225" s="13" t="str">
        <f aca="false">IF(OR(J225="",D225=""),"",IF(J225="Receita",D225,-D225))</f>
        <v/>
      </c>
      <c r="L225" s="12" t="str">
        <f aca="false">IF(C225="","",IFERROR(INDEX('Centros de custo'!$C$5:$C$64,MATCH(C225,'Centros de custo'!$A$5:$A$64,0)),""))</f>
        <v/>
      </c>
      <c r="M225" s="12" t="str">
        <f aca="false">IF(C225="","",IFERROR(INDEX('Centros de custo'!$E$5:$E$64,MATCH(C225,'Centros de custo'!$A$5:$A$64,0)),""))</f>
        <v/>
      </c>
      <c r="N225" s="12" t="str">
        <f aca="false">IF(B225="","",IF(C225="","Sem CC",IF(ISNA(MATCH(C225,'Centros de custo'!$A$5:$A$64,0)),"Inexistente",IF(INDEX('Centros de custo'!$F$5:$F$64,MATCH(C225,'Centros de custo'!$A$5:$A$64,0))="Não","Inativo","OK"))))</f>
        <v/>
      </c>
      <c r="O225" s="12" t="str">
        <f aca="false">IF(B225="","",IF(G225="Sem de-para","Sem de-para",IF(IFERROR(INDEX('De-para'!$G$5:$G$304,MATCH(B225,'De-para'!$A$5:$A$304,0)),"")&lt;&gt;"OK","De-para inválido",IF(N225="Sem CC","Sem centro de custo",IF(N225&lt;&gt;"OK","Centro de custo "&amp;LOWER(N225),"OK")))))</f>
        <v/>
      </c>
    </row>
    <row r="226" customFormat="false" ht="15" hidden="false" customHeight="false" outlineLevel="0" collapsed="false">
      <c r="A226" s="18"/>
      <c r="B226" s="8"/>
      <c r="C226" s="8"/>
      <c r="D226" s="19"/>
      <c r="E226" s="11"/>
      <c r="F226" s="12" t="str">
        <f aca="false">IF(B226="","",IFERROR(INDEX('De-para'!$B$5:$B$304,MATCH(B226,'De-para'!$A$5:$A$304,0)),"Sem de-para"))</f>
        <v/>
      </c>
      <c r="G226" s="12" t="str">
        <f aca="false">IF(B226="","",IFERROR(INDEX('De-para'!$C$5:$C$304,MATCH(B226,'De-para'!$A$5:$A$304,0))&amp;"","Sem de-para"))</f>
        <v/>
      </c>
      <c r="H226" s="12" t="str">
        <f aca="false">IF(B226="","",IFERROR(INDEX('De-para'!$D$5:$D$304,MATCH(B226,'De-para'!$A$5:$A$304,0))&amp;"",""))</f>
        <v/>
      </c>
      <c r="I226" s="12" t="str">
        <f aca="false">IF(B226="","",IFERROR(INDEX('De-para'!$E$5:$E$304,MATCH(B226,'De-para'!$A$5:$A$304,0))&amp;"",""))</f>
        <v/>
      </c>
      <c r="J226" s="12" t="str">
        <f aca="false">IF(B226="","",IFERROR(INDEX('De-para'!$F$5:$F$304,MATCH(B226,'De-para'!$A$5:$A$304,0))&amp;"",""))</f>
        <v/>
      </c>
      <c r="K226" s="13" t="str">
        <f aca="false">IF(OR(J226="",D226=""),"",IF(J226="Receita",D226,-D226))</f>
        <v/>
      </c>
      <c r="L226" s="12" t="str">
        <f aca="false">IF(C226="","",IFERROR(INDEX('Centros de custo'!$C$5:$C$64,MATCH(C226,'Centros de custo'!$A$5:$A$64,0)),""))</f>
        <v/>
      </c>
      <c r="M226" s="12" t="str">
        <f aca="false">IF(C226="","",IFERROR(INDEX('Centros de custo'!$E$5:$E$64,MATCH(C226,'Centros de custo'!$A$5:$A$64,0)),""))</f>
        <v/>
      </c>
      <c r="N226" s="12" t="str">
        <f aca="false">IF(B226="","",IF(C226="","Sem CC",IF(ISNA(MATCH(C226,'Centros de custo'!$A$5:$A$64,0)),"Inexistente",IF(INDEX('Centros de custo'!$F$5:$F$64,MATCH(C226,'Centros de custo'!$A$5:$A$64,0))="Não","Inativo","OK"))))</f>
        <v/>
      </c>
      <c r="O226" s="12" t="str">
        <f aca="false">IF(B226="","",IF(G226="Sem de-para","Sem de-para",IF(IFERROR(INDEX('De-para'!$G$5:$G$304,MATCH(B226,'De-para'!$A$5:$A$304,0)),"")&lt;&gt;"OK","De-para inválido",IF(N226="Sem CC","Sem centro de custo",IF(N226&lt;&gt;"OK","Centro de custo "&amp;LOWER(N226),"OK")))))</f>
        <v/>
      </c>
    </row>
    <row r="227" customFormat="false" ht="15" hidden="false" customHeight="false" outlineLevel="0" collapsed="false">
      <c r="A227" s="18"/>
      <c r="B227" s="8"/>
      <c r="C227" s="8"/>
      <c r="D227" s="19"/>
      <c r="E227" s="11"/>
      <c r="F227" s="12" t="str">
        <f aca="false">IF(B227="","",IFERROR(INDEX('De-para'!$B$5:$B$304,MATCH(B227,'De-para'!$A$5:$A$304,0)),"Sem de-para"))</f>
        <v/>
      </c>
      <c r="G227" s="12" t="str">
        <f aca="false">IF(B227="","",IFERROR(INDEX('De-para'!$C$5:$C$304,MATCH(B227,'De-para'!$A$5:$A$304,0))&amp;"","Sem de-para"))</f>
        <v/>
      </c>
      <c r="H227" s="12" t="str">
        <f aca="false">IF(B227="","",IFERROR(INDEX('De-para'!$D$5:$D$304,MATCH(B227,'De-para'!$A$5:$A$304,0))&amp;"",""))</f>
        <v/>
      </c>
      <c r="I227" s="12" t="str">
        <f aca="false">IF(B227="","",IFERROR(INDEX('De-para'!$E$5:$E$304,MATCH(B227,'De-para'!$A$5:$A$304,0))&amp;"",""))</f>
        <v/>
      </c>
      <c r="J227" s="12" t="str">
        <f aca="false">IF(B227="","",IFERROR(INDEX('De-para'!$F$5:$F$304,MATCH(B227,'De-para'!$A$5:$A$304,0))&amp;"",""))</f>
        <v/>
      </c>
      <c r="K227" s="13" t="str">
        <f aca="false">IF(OR(J227="",D227=""),"",IF(J227="Receita",D227,-D227))</f>
        <v/>
      </c>
      <c r="L227" s="12" t="str">
        <f aca="false">IF(C227="","",IFERROR(INDEX('Centros de custo'!$C$5:$C$64,MATCH(C227,'Centros de custo'!$A$5:$A$64,0)),""))</f>
        <v/>
      </c>
      <c r="M227" s="12" t="str">
        <f aca="false">IF(C227="","",IFERROR(INDEX('Centros de custo'!$E$5:$E$64,MATCH(C227,'Centros de custo'!$A$5:$A$64,0)),""))</f>
        <v/>
      </c>
      <c r="N227" s="12" t="str">
        <f aca="false">IF(B227="","",IF(C227="","Sem CC",IF(ISNA(MATCH(C227,'Centros de custo'!$A$5:$A$64,0)),"Inexistente",IF(INDEX('Centros de custo'!$F$5:$F$64,MATCH(C227,'Centros de custo'!$A$5:$A$64,0))="Não","Inativo","OK"))))</f>
        <v/>
      </c>
      <c r="O227" s="12" t="str">
        <f aca="false">IF(B227="","",IF(G227="Sem de-para","Sem de-para",IF(IFERROR(INDEX('De-para'!$G$5:$G$304,MATCH(B227,'De-para'!$A$5:$A$304,0)),"")&lt;&gt;"OK","De-para inválido",IF(N227="Sem CC","Sem centro de custo",IF(N227&lt;&gt;"OK","Centro de custo "&amp;LOWER(N227),"OK")))))</f>
        <v/>
      </c>
    </row>
    <row r="228" customFormat="false" ht="15" hidden="false" customHeight="false" outlineLevel="0" collapsed="false">
      <c r="A228" s="18"/>
      <c r="B228" s="8"/>
      <c r="C228" s="8"/>
      <c r="D228" s="19"/>
      <c r="E228" s="11"/>
      <c r="F228" s="12" t="str">
        <f aca="false">IF(B228="","",IFERROR(INDEX('De-para'!$B$5:$B$304,MATCH(B228,'De-para'!$A$5:$A$304,0)),"Sem de-para"))</f>
        <v/>
      </c>
      <c r="G228" s="12" t="str">
        <f aca="false">IF(B228="","",IFERROR(INDEX('De-para'!$C$5:$C$304,MATCH(B228,'De-para'!$A$5:$A$304,0))&amp;"","Sem de-para"))</f>
        <v/>
      </c>
      <c r="H228" s="12" t="str">
        <f aca="false">IF(B228="","",IFERROR(INDEX('De-para'!$D$5:$D$304,MATCH(B228,'De-para'!$A$5:$A$304,0))&amp;"",""))</f>
        <v/>
      </c>
      <c r="I228" s="12" t="str">
        <f aca="false">IF(B228="","",IFERROR(INDEX('De-para'!$E$5:$E$304,MATCH(B228,'De-para'!$A$5:$A$304,0))&amp;"",""))</f>
        <v/>
      </c>
      <c r="J228" s="12" t="str">
        <f aca="false">IF(B228="","",IFERROR(INDEX('De-para'!$F$5:$F$304,MATCH(B228,'De-para'!$A$5:$A$304,0))&amp;"",""))</f>
        <v/>
      </c>
      <c r="K228" s="13" t="str">
        <f aca="false">IF(OR(J228="",D228=""),"",IF(J228="Receita",D228,-D228))</f>
        <v/>
      </c>
      <c r="L228" s="12" t="str">
        <f aca="false">IF(C228="","",IFERROR(INDEX('Centros de custo'!$C$5:$C$64,MATCH(C228,'Centros de custo'!$A$5:$A$64,0)),""))</f>
        <v/>
      </c>
      <c r="M228" s="12" t="str">
        <f aca="false">IF(C228="","",IFERROR(INDEX('Centros de custo'!$E$5:$E$64,MATCH(C228,'Centros de custo'!$A$5:$A$64,0)),""))</f>
        <v/>
      </c>
      <c r="N228" s="12" t="str">
        <f aca="false">IF(B228="","",IF(C228="","Sem CC",IF(ISNA(MATCH(C228,'Centros de custo'!$A$5:$A$64,0)),"Inexistente",IF(INDEX('Centros de custo'!$F$5:$F$64,MATCH(C228,'Centros de custo'!$A$5:$A$64,0))="Não","Inativo","OK"))))</f>
        <v/>
      </c>
      <c r="O228" s="12" t="str">
        <f aca="false">IF(B228="","",IF(G228="Sem de-para","Sem de-para",IF(IFERROR(INDEX('De-para'!$G$5:$G$304,MATCH(B228,'De-para'!$A$5:$A$304,0)),"")&lt;&gt;"OK","De-para inválido",IF(N228="Sem CC","Sem centro de custo",IF(N228&lt;&gt;"OK","Centro de custo "&amp;LOWER(N228),"OK")))))</f>
        <v/>
      </c>
    </row>
    <row r="229" customFormat="false" ht="15" hidden="false" customHeight="false" outlineLevel="0" collapsed="false">
      <c r="A229" s="18"/>
      <c r="B229" s="8"/>
      <c r="C229" s="8"/>
      <c r="D229" s="19"/>
      <c r="E229" s="11"/>
      <c r="F229" s="12" t="str">
        <f aca="false">IF(B229="","",IFERROR(INDEX('De-para'!$B$5:$B$304,MATCH(B229,'De-para'!$A$5:$A$304,0)),"Sem de-para"))</f>
        <v/>
      </c>
      <c r="G229" s="12" t="str">
        <f aca="false">IF(B229="","",IFERROR(INDEX('De-para'!$C$5:$C$304,MATCH(B229,'De-para'!$A$5:$A$304,0))&amp;"","Sem de-para"))</f>
        <v/>
      </c>
      <c r="H229" s="12" t="str">
        <f aca="false">IF(B229="","",IFERROR(INDEX('De-para'!$D$5:$D$304,MATCH(B229,'De-para'!$A$5:$A$304,0))&amp;"",""))</f>
        <v/>
      </c>
      <c r="I229" s="12" t="str">
        <f aca="false">IF(B229="","",IFERROR(INDEX('De-para'!$E$5:$E$304,MATCH(B229,'De-para'!$A$5:$A$304,0))&amp;"",""))</f>
        <v/>
      </c>
      <c r="J229" s="12" t="str">
        <f aca="false">IF(B229="","",IFERROR(INDEX('De-para'!$F$5:$F$304,MATCH(B229,'De-para'!$A$5:$A$304,0))&amp;"",""))</f>
        <v/>
      </c>
      <c r="K229" s="13" t="str">
        <f aca="false">IF(OR(J229="",D229=""),"",IF(J229="Receita",D229,-D229))</f>
        <v/>
      </c>
      <c r="L229" s="12" t="str">
        <f aca="false">IF(C229="","",IFERROR(INDEX('Centros de custo'!$C$5:$C$64,MATCH(C229,'Centros de custo'!$A$5:$A$64,0)),""))</f>
        <v/>
      </c>
      <c r="M229" s="12" t="str">
        <f aca="false">IF(C229="","",IFERROR(INDEX('Centros de custo'!$E$5:$E$64,MATCH(C229,'Centros de custo'!$A$5:$A$64,0)),""))</f>
        <v/>
      </c>
      <c r="N229" s="12" t="str">
        <f aca="false">IF(B229="","",IF(C229="","Sem CC",IF(ISNA(MATCH(C229,'Centros de custo'!$A$5:$A$64,0)),"Inexistente",IF(INDEX('Centros de custo'!$F$5:$F$64,MATCH(C229,'Centros de custo'!$A$5:$A$64,0))="Não","Inativo","OK"))))</f>
        <v/>
      </c>
      <c r="O229" s="12" t="str">
        <f aca="false">IF(B229="","",IF(G229="Sem de-para","Sem de-para",IF(IFERROR(INDEX('De-para'!$G$5:$G$304,MATCH(B229,'De-para'!$A$5:$A$304,0)),"")&lt;&gt;"OK","De-para inválido",IF(N229="Sem CC","Sem centro de custo",IF(N229&lt;&gt;"OK","Centro de custo "&amp;LOWER(N229),"OK")))))</f>
        <v/>
      </c>
    </row>
    <row r="230" customFormat="false" ht="15" hidden="false" customHeight="false" outlineLevel="0" collapsed="false">
      <c r="A230" s="18"/>
      <c r="B230" s="8"/>
      <c r="C230" s="8"/>
      <c r="D230" s="19"/>
      <c r="E230" s="11"/>
      <c r="F230" s="12" t="str">
        <f aca="false">IF(B230="","",IFERROR(INDEX('De-para'!$B$5:$B$304,MATCH(B230,'De-para'!$A$5:$A$304,0)),"Sem de-para"))</f>
        <v/>
      </c>
      <c r="G230" s="12" t="str">
        <f aca="false">IF(B230="","",IFERROR(INDEX('De-para'!$C$5:$C$304,MATCH(B230,'De-para'!$A$5:$A$304,0))&amp;"","Sem de-para"))</f>
        <v/>
      </c>
      <c r="H230" s="12" t="str">
        <f aca="false">IF(B230="","",IFERROR(INDEX('De-para'!$D$5:$D$304,MATCH(B230,'De-para'!$A$5:$A$304,0))&amp;"",""))</f>
        <v/>
      </c>
      <c r="I230" s="12" t="str">
        <f aca="false">IF(B230="","",IFERROR(INDEX('De-para'!$E$5:$E$304,MATCH(B230,'De-para'!$A$5:$A$304,0))&amp;"",""))</f>
        <v/>
      </c>
      <c r="J230" s="12" t="str">
        <f aca="false">IF(B230="","",IFERROR(INDEX('De-para'!$F$5:$F$304,MATCH(B230,'De-para'!$A$5:$A$304,0))&amp;"",""))</f>
        <v/>
      </c>
      <c r="K230" s="13" t="str">
        <f aca="false">IF(OR(J230="",D230=""),"",IF(J230="Receita",D230,-D230))</f>
        <v/>
      </c>
      <c r="L230" s="12" t="str">
        <f aca="false">IF(C230="","",IFERROR(INDEX('Centros de custo'!$C$5:$C$64,MATCH(C230,'Centros de custo'!$A$5:$A$64,0)),""))</f>
        <v/>
      </c>
      <c r="M230" s="12" t="str">
        <f aca="false">IF(C230="","",IFERROR(INDEX('Centros de custo'!$E$5:$E$64,MATCH(C230,'Centros de custo'!$A$5:$A$64,0)),""))</f>
        <v/>
      </c>
      <c r="N230" s="12" t="str">
        <f aca="false">IF(B230="","",IF(C230="","Sem CC",IF(ISNA(MATCH(C230,'Centros de custo'!$A$5:$A$64,0)),"Inexistente",IF(INDEX('Centros de custo'!$F$5:$F$64,MATCH(C230,'Centros de custo'!$A$5:$A$64,0))="Não","Inativo","OK"))))</f>
        <v/>
      </c>
      <c r="O230" s="12" t="str">
        <f aca="false">IF(B230="","",IF(G230="Sem de-para","Sem de-para",IF(IFERROR(INDEX('De-para'!$G$5:$G$304,MATCH(B230,'De-para'!$A$5:$A$304,0)),"")&lt;&gt;"OK","De-para inválido",IF(N230="Sem CC","Sem centro de custo",IF(N230&lt;&gt;"OK","Centro de custo "&amp;LOWER(N230),"OK")))))</f>
        <v/>
      </c>
    </row>
    <row r="231" customFormat="false" ht="15" hidden="false" customHeight="false" outlineLevel="0" collapsed="false">
      <c r="A231" s="18"/>
      <c r="B231" s="8"/>
      <c r="C231" s="8"/>
      <c r="D231" s="19"/>
      <c r="E231" s="11"/>
      <c r="F231" s="12" t="str">
        <f aca="false">IF(B231="","",IFERROR(INDEX('De-para'!$B$5:$B$304,MATCH(B231,'De-para'!$A$5:$A$304,0)),"Sem de-para"))</f>
        <v/>
      </c>
      <c r="G231" s="12" t="str">
        <f aca="false">IF(B231="","",IFERROR(INDEX('De-para'!$C$5:$C$304,MATCH(B231,'De-para'!$A$5:$A$304,0))&amp;"","Sem de-para"))</f>
        <v/>
      </c>
      <c r="H231" s="12" t="str">
        <f aca="false">IF(B231="","",IFERROR(INDEX('De-para'!$D$5:$D$304,MATCH(B231,'De-para'!$A$5:$A$304,0))&amp;"",""))</f>
        <v/>
      </c>
      <c r="I231" s="12" t="str">
        <f aca="false">IF(B231="","",IFERROR(INDEX('De-para'!$E$5:$E$304,MATCH(B231,'De-para'!$A$5:$A$304,0))&amp;"",""))</f>
        <v/>
      </c>
      <c r="J231" s="12" t="str">
        <f aca="false">IF(B231="","",IFERROR(INDEX('De-para'!$F$5:$F$304,MATCH(B231,'De-para'!$A$5:$A$304,0))&amp;"",""))</f>
        <v/>
      </c>
      <c r="K231" s="13" t="str">
        <f aca="false">IF(OR(J231="",D231=""),"",IF(J231="Receita",D231,-D231))</f>
        <v/>
      </c>
      <c r="L231" s="12" t="str">
        <f aca="false">IF(C231="","",IFERROR(INDEX('Centros de custo'!$C$5:$C$64,MATCH(C231,'Centros de custo'!$A$5:$A$64,0)),""))</f>
        <v/>
      </c>
      <c r="M231" s="12" t="str">
        <f aca="false">IF(C231="","",IFERROR(INDEX('Centros de custo'!$E$5:$E$64,MATCH(C231,'Centros de custo'!$A$5:$A$64,0)),""))</f>
        <v/>
      </c>
      <c r="N231" s="12" t="str">
        <f aca="false">IF(B231="","",IF(C231="","Sem CC",IF(ISNA(MATCH(C231,'Centros de custo'!$A$5:$A$64,0)),"Inexistente",IF(INDEX('Centros de custo'!$F$5:$F$64,MATCH(C231,'Centros de custo'!$A$5:$A$64,0))="Não","Inativo","OK"))))</f>
        <v/>
      </c>
      <c r="O231" s="12" t="str">
        <f aca="false">IF(B231="","",IF(G231="Sem de-para","Sem de-para",IF(IFERROR(INDEX('De-para'!$G$5:$G$304,MATCH(B231,'De-para'!$A$5:$A$304,0)),"")&lt;&gt;"OK","De-para inválido",IF(N231="Sem CC","Sem centro de custo",IF(N231&lt;&gt;"OK","Centro de custo "&amp;LOWER(N231),"OK")))))</f>
        <v/>
      </c>
    </row>
    <row r="232" customFormat="false" ht="15" hidden="false" customHeight="false" outlineLevel="0" collapsed="false">
      <c r="A232" s="18"/>
      <c r="B232" s="8"/>
      <c r="C232" s="8"/>
      <c r="D232" s="19"/>
      <c r="E232" s="11"/>
      <c r="F232" s="12" t="str">
        <f aca="false">IF(B232="","",IFERROR(INDEX('De-para'!$B$5:$B$304,MATCH(B232,'De-para'!$A$5:$A$304,0)),"Sem de-para"))</f>
        <v/>
      </c>
      <c r="G232" s="12" t="str">
        <f aca="false">IF(B232="","",IFERROR(INDEX('De-para'!$C$5:$C$304,MATCH(B232,'De-para'!$A$5:$A$304,0))&amp;"","Sem de-para"))</f>
        <v/>
      </c>
      <c r="H232" s="12" t="str">
        <f aca="false">IF(B232="","",IFERROR(INDEX('De-para'!$D$5:$D$304,MATCH(B232,'De-para'!$A$5:$A$304,0))&amp;"",""))</f>
        <v/>
      </c>
      <c r="I232" s="12" t="str">
        <f aca="false">IF(B232="","",IFERROR(INDEX('De-para'!$E$5:$E$304,MATCH(B232,'De-para'!$A$5:$A$304,0))&amp;"",""))</f>
        <v/>
      </c>
      <c r="J232" s="12" t="str">
        <f aca="false">IF(B232="","",IFERROR(INDEX('De-para'!$F$5:$F$304,MATCH(B232,'De-para'!$A$5:$A$304,0))&amp;"",""))</f>
        <v/>
      </c>
      <c r="K232" s="13" t="str">
        <f aca="false">IF(OR(J232="",D232=""),"",IF(J232="Receita",D232,-D232))</f>
        <v/>
      </c>
      <c r="L232" s="12" t="str">
        <f aca="false">IF(C232="","",IFERROR(INDEX('Centros de custo'!$C$5:$C$64,MATCH(C232,'Centros de custo'!$A$5:$A$64,0)),""))</f>
        <v/>
      </c>
      <c r="M232" s="12" t="str">
        <f aca="false">IF(C232="","",IFERROR(INDEX('Centros de custo'!$E$5:$E$64,MATCH(C232,'Centros de custo'!$A$5:$A$64,0)),""))</f>
        <v/>
      </c>
      <c r="N232" s="12" t="str">
        <f aca="false">IF(B232="","",IF(C232="","Sem CC",IF(ISNA(MATCH(C232,'Centros de custo'!$A$5:$A$64,0)),"Inexistente",IF(INDEX('Centros de custo'!$F$5:$F$64,MATCH(C232,'Centros de custo'!$A$5:$A$64,0))="Não","Inativo","OK"))))</f>
        <v/>
      </c>
      <c r="O232" s="12" t="str">
        <f aca="false">IF(B232="","",IF(G232="Sem de-para","Sem de-para",IF(IFERROR(INDEX('De-para'!$G$5:$G$304,MATCH(B232,'De-para'!$A$5:$A$304,0)),"")&lt;&gt;"OK","De-para inválido",IF(N232="Sem CC","Sem centro de custo",IF(N232&lt;&gt;"OK","Centro de custo "&amp;LOWER(N232),"OK")))))</f>
        <v/>
      </c>
    </row>
    <row r="233" customFormat="false" ht="15" hidden="false" customHeight="false" outlineLevel="0" collapsed="false">
      <c r="A233" s="18"/>
      <c r="B233" s="8"/>
      <c r="C233" s="8"/>
      <c r="D233" s="19"/>
      <c r="E233" s="11"/>
      <c r="F233" s="12" t="str">
        <f aca="false">IF(B233="","",IFERROR(INDEX('De-para'!$B$5:$B$304,MATCH(B233,'De-para'!$A$5:$A$304,0)),"Sem de-para"))</f>
        <v/>
      </c>
      <c r="G233" s="12" t="str">
        <f aca="false">IF(B233="","",IFERROR(INDEX('De-para'!$C$5:$C$304,MATCH(B233,'De-para'!$A$5:$A$304,0))&amp;"","Sem de-para"))</f>
        <v/>
      </c>
      <c r="H233" s="12" t="str">
        <f aca="false">IF(B233="","",IFERROR(INDEX('De-para'!$D$5:$D$304,MATCH(B233,'De-para'!$A$5:$A$304,0))&amp;"",""))</f>
        <v/>
      </c>
      <c r="I233" s="12" t="str">
        <f aca="false">IF(B233="","",IFERROR(INDEX('De-para'!$E$5:$E$304,MATCH(B233,'De-para'!$A$5:$A$304,0))&amp;"",""))</f>
        <v/>
      </c>
      <c r="J233" s="12" t="str">
        <f aca="false">IF(B233="","",IFERROR(INDEX('De-para'!$F$5:$F$304,MATCH(B233,'De-para'!$A$5:$A$304,0))&amp;"",""))</f>
        <v/>
      </c>
      <c r="K233" s="13" t="str">
        <f aca="false">IF(OR(J233="",D233=""),"",IF(J233="Receita",D233,-D233))</f>
        <v/>
      </c>
      <c r="L233" s="12" t="str">
        <f aca="false">IF(C233="","",IFERROR(INDEX('Centros de custo'!$C$5:$C$64,MATCH(C233,'Centros de custo'!$A$5:$A$64,0)),""))</f>
        <v/>
      </c>
      <c r="M233" s="12" t="str">
        <f aca="false">IF(C233="","",IFERROR(INDEX('Centros de custo'!$E$5:$E$64,MATCH(C233,'Centros de custo'!$A$5:$A$64,0)),""))</f>
        <v/>
      </c>
      <c r="N233" s="12" t="str">
        <f aca="false">IF(B233="","",IF(C233="","Sem CC",IF(ISNA(MATCH(C233,'Centros de custo'!$A$5:$A$64,0)),"Inexistente",IF(INDEX('Centros de custo'!$F$5:$F$64,MATCH(C233,'Centros de custo'!$A$5:$A$64,0))="Não","Inativo","OK"))))</f>
        <v/>
      </c>
      <c r="O233" s="12" t="str">
        <f aca="false">IF(B233="","",IF(G233="Sem de-para","Sem de-para",IF(IFERROR(INDEX('De-para'!$G$5:$G$304,MATCH(B233,'De-para'!$A$5:$A$304,0)),"")&lt;&gt;"OK","De-para inválido",IF(N233="Sem CC","Sem centro de custo",IF(N233&lt;&gt;"OK","Centro de custo "&amp;LOWER(N233),"OK")))))</f>
        <v/>
      </c>
    </row>
    <row r="234" customFormat="false" ht="15" hidden="false" customHeight="false" outlineLevel="0" collapsed="false">
      <c r="A234" s="18"/>
      <c r="B234" s="8"/>
      <c r="C234" s="8"/>
      <c r="D234" s="19"/>
      <c r="E234" s="11"/>
      <c r="F234" s="12" t="str">
        <f aca="false">IF(B234="","",IFERROR(INDEX('De-para'!$B$5:$B$304,MATCH(B234,'De-para'!$A$5:$A$304,0)),"Sem de-para"))</f>
        <v/>
      </c>
      <c r="G234" s="12" t="str">
        <f aca="false">IF(B234="","",IFERROR(INDEX('De-para'!$C$5:$C$304,MATCH(B234,'De-para'!$A$5:$A$304,0))&amp;"","Sem de-para"))</f>
        <v/>
      </c>
      <c r="H234" s="12" t="str">
        <f aca="false">IF(B234="","",IFERROR(INDEX('De-para'!$D$5:$D$304,MATCH(B234,'De-para'!$A$5:$A$304,0))&amp;"",""))</f>
        <v/>
      </c>
      <c r="I234" s="12" t="str">
        <f aca="false">IF(B234="","",IFERROR(INDEX('De-para'!$E$5:$E$304,MATCH(B234,'De-para'!$A$5:$A$304,0))&amp;"",""))</f>
        <v/>
      </c>
      <c r="J234" s="12" t="str">
        <f aca="false">IF(B234="","",IFERROR(INDEX('De-para'!$F$5:$F$304,MATCH(B234,'De-para'!$A$5:$A$304,0))&amp;"",""))</f>
        <v/>
      </c>
      <c r="K234" s="13" t="str">
        <f aca="false">IF(OR(J234="",D234=""),"",IF(J234="Receita",D234,-D234))</f>
        <v/>
      </c>
      <c r="L234" s="12" t="str">
        <f aca="false">IF(C234="","",IFERROR(INDEX('Centros de custo'!$C$5:$C$64,MATCH(C234,'Centros de custo'!$A$5:$A$64,0)),""))</f>
        <v/>
      </c>
      <c r="M234" s="12" t="str">
        <f aca="false">IF(C234="","",IFERROR(INDEX('Centros de custo'!$E$5:$E$64,MATCH(C234,'Centros de custo'!$A$5:$A$64,0)),""))</f>
        <v/>
      </c>
      <c r="N234" s="12" t="str">
        <f aca="false">IF(B234="","",IF(C234="","Sem CC",IF(ISNA(MATCH(C234,'Centros de custo'!$A$5:$A$64,0)),"Inexistente",IF(INDEX('Centros de custo'!$F$5:$F$64,MATCH(C234,'Centros de custo'!$A$5:$A$64,0))="Não","Inativo","OK"))))</f>
        <v/>
      </c>
      <c r="O234" s="12" t="str">
        <f aca="false">IF(B234="","",IF(G234="Sem de-para","Sem de-para",IF(IFERROR(INDEX('De-para'!$G$5:$G$304,MATCH(B234,'De-para'!$A$5:$A$304,0)),"")&lt;&gt;"OK","De-para inválido",IF(N234="Sem CC","Sem centro de custo",IF(N234&lt;&gt;"OK","Centro de custo "&amp;LOWER(N234),"OK")))))</f>
        <v/>
      </c>
    </row>
    <row r="235" customFormat="false" ht="15" hidden="false" customHeight="false" outlineLevel="0" collapsed="false">
      <c r="A235" s="18"/>
      <c r="B235" s="8"/>
      <c r="C235" s="8"/>
      <c r="D235" s="19"/>
      <c r="E235" s="11"/>
      <c r="F235" s="12" t="str">
        <f aca="false">IF(B235="","",IFERROR(INDEX('De-para'!$B$5:$B$304,MATCH(B235,'De-para'!$A$5:$A$304,0)),"Sem de-para"))</f>
        <v/>
      </c>
      <c r="G235" s="12" t="str">
        <f aca="false">IF(B235="","",IFERROR(INDEX('De-para'!$C$5:$C$304,MATCH(B235,'De-para'!$A$5:$A$304,0))&amp;"","Sem de-para"))</f>
        <v/>
      </c>
      <c r="H235" s="12" t="str">
        <f aca="false">IF(B235="","",IFERROR(INDEX('De-para'!$D$5:$D$304,MATCH(B235,'De-para'!$A$5:$A$304,0))&amp;"",""))</f>
        <v/>
      </c>
      <c r="I235" s="12" t="str">
        <f aca="false">IF(B235="","",IFERROR(INDEX('De-para'!$E$5:$E$304,MATCH(B235,'De-para'!$A$5:$A$304,0))&amp;"",""))</f>
        <v/>
      </c>
      <c r="J235" s="12" t="str">
        <f aca="false">IF(B235="","",IFERROR(INDEX('De-para'!$F$5:$F$304,MATCH(B235,'De-para'!$A$5:$A$304,0))&amp;"",""))</f>
        <v/>
      </c>
      <c r="K235" s="13" t="str">
        <f aca="false">IF(OR(J235="",D235=""),"",IF(J235="Receita",D235,-D235))</f>
        <v/>
      </c>
      <c r="L235" s="12" t="str">
        <f aca="false">IF(C235="","",IFERROR(INDEX('Centros de custo'!$C$5:$C$64,MATCH(C235,'Centros de custo'!$A$5:$A$64,0)),""))</f>
        <v/>
      </c>
      <c r="M235" s="12" t="str">
        <f aca="false">IF(C235="","",IFERROR(INDEX('Centros de custo'!$E$5:$E$64,MATCH(C235,'Centros de custo'!$A$5:$A$64,0)),""))</f>
        <v/>
      </c>
      <c r="N235" s="12" t="str">
        <f aca="false">IF(B235="","",IF(C235="","Sem CC",IF(ISNA(MATCH(C235,'Centros de custo'!$A$5:$A$64,0)),"Inexistente",IF(INDEX('Centros de custo'!$F$5:$F$64,MATCH(C235,'Centros de custo'!$A$5:$A$64,0))="Não","Inativo","OK"))))</f>
        <v/>
      </c>
      <c r="O235" s="12" t="str">
        <f aca="false">IF(B235="","",IF(G235="Sem de-para","Sem de-para",IF(IFERROR(INDEX('De-para'!$G$5:$G$304,MATCH(B235,'De-para'!$A$5:$A$304,0)),"")&lt;&gt;"OK","De-para inválido",IF(N235="Sem CC","Sem centro de custo",IF(N235&lt;&gt;"OK","Centro de custo "&amp;LOWER(N235),"OK")))))</f>
        <v/>
      </c>
    </row>
    <row r="236" customFormat="false" ht="15" hidden="false" customHeight="false" outlineLevel="0" collapsed="false">
      <c r="A236" s="18"/>
      <c r="B236" s="8"/>
      <c r="C236" s="8"/>
      <c r="D236" s="19"/>
      <c r="E236" s="11"/>
      <c r="F236" s="12" t="str">
        <f aca="false">IF(B236="","",IFERROR(INDEX('De-para'!$B$5:$B$304,MATCH(B236,'De-para'!$A$5:$A$304,0)),"Sem de-para"))</f>
        <v/>
      </c>
      <c r="G236" s="12" t="str">
        <f aca="false">IF(B236="","",IFERROR(INDEX('De-para'!$C$5:$C$304,MATCH(B236,'De-para'!$A$5:$A$304,0))&amp;"","Sem de-para"))</f>
        <v/>
      </c>
      <c r="H236" s="12" t="str">
        <f aca="false">IF(B236="","",IFERROR(INDEX('De-para'!$D$5:$D$304,MATCH(B236,'De-para'!$A$5:$A$304,0))&amp;"",""))</f>
        <v/>
      </c>
      <c r="I236" s="12" t="str">
        <f aca="false">IF(B236="","",IFERROR(INDEX('De-para'!$E$5:$E$304,MATCH(B236,'De-para'!$A$5:$A$304,0))&amp;"",""))</f>
        <v/>
      </c>
      <c r="J236" s="12" t="str">
        <f aca="false">IF(B236="","",IFERROR(INDEX('De-para'!$F$5:$F$304,MATCH(B236,'De-para'!$A$5:$A$304,0))&amp;"",""))</f>
        <v/>
      </c>
      <c r="K236" s="13" t="str">
        <f aca="false">IF(OR(J236="",D236=""),"",IF(J236="Receita",D236,-D236))</f>
        <v/>
      </c>
      <c r="L236" s="12" t="str">
        <f aca="false">IF(C236="","",IFERROR(INDEX('Centros de custo'!$C$5:$C$64,MATCH(C236,'Centros de custo'!$A$5:$A$64,0)),""))</f>
        <v/>
      </c>
      <c r="M236" s="12" t="str">
        <f aca="false">IF(C236="","",IFERROR(INDEX('Centros de custo'!$E$5:$E$64,MATCH(C236,'Centros de custo'!$A$5:$A$64,0)),""))</f>
        <v/>
      </c>
      <c r="N236" s="12" t="str">
        <f aca="false">IF(B236="","",IF(C236="","Sem CC",IF(ISNA(MATCH(C236,'Centros de custo'!$A$5:$A$64,0)),"Inexistente",IF(INDEX('Centros de custo'!$F$5:$F$64,MATCH(C236,'Centros de custo'!$A$5:$A$64,0))="Não","Inativo","OK"))))</f>
        <v/>
      </c>
      <c r="O236" s="12" t="str">
        <f aca="false">IF(B236="","",IF(G236="Sem de-para","Sem de-para",IF(IFERROR(INDEX('De-para'!$G$5:$G$304,MATCH(B236,'De-para'!$A$5:$A$304,0)),"")&lt;&gt;"OK","De-para inválido",IF(N236="Sem CC","Sem centro de custo",IF(N236&lt;&gt;"OK","Centro de custo "&amp;LOWER(N236),"OK")))))</f>
        <v/>
      </c>
    </row>
    <row r="237" customFormat="false" ht="15" hidden="false" customHeight="false" outlineLevel="0" collapsed="false">
      <c r="A237" s="18"/>
      <c r="B237" s="8"/>
      <c r="C237" s="8"/>
      <c r="D237" s="19"/>
      <c r="E237" s="11"/>
      <c r="F237" s="12" t="str">
        <f aca="false">IF(B237="","",IFERROR(INDEX('De-para'!$B$5:$B$304,MATCH(B237,'De-para'!$A$5:$A$304,0)),"Sem de-para"))</f>
        <v/>
      </c>
      <c r="G237" s="12" t="str">
        <f aca="false">IF(B237="","",IFERROR(INDEX('De-para'!$C$5:$C$304,MATCH(B237,'De-para'!$A$5:$A$304,0))&amp;"","Sem de-para"))</f>
        <v/>
      </c>
      <c r="H237" s="12" t="str">
        <f aca="false">IF(B237="","",IFERROR(INDEX('De-para'!$D$5:$D$304,MATCH(B237,'De-para'!$A$5:$A$304,0))&amp;"",""))</f>
        <v/>
      </c>
      <c r="I237" s="12" t="str">
        <f aca="false">IF(B237="","",IFERROR(INDEX('De-para'!$E$5:$E$304,MATCH(B237,'De-para'!$A$5:$A$304,0))&amp;"",""))</f>
        <v/>
      </c>
      <c r="J237" s="12" t="str">
        <f aca="false">IF(B237="","",IFERROR(INDEX('De-para'!$F$5:$F$304,MATCH(B237,'De-para'!$A$5:$A$304,0))&amp;"",""))</f>
        <v/>
      </c>
      <c r="K237" s="13" t="str">
        <f aca="false">IF(OR(J237="",D237=""),"",IF(J237="Receita",D237,-D237))</f>
        <v/>
      </c>
      <c r="L237" s="12" t="str">
        <f aca="false">IF(C237="","",IFERROR(INDEX('Centros de custo'!$C$5:$C$64,MATCH(C237,'Centros de custo'!$A$5:$A$64,0)),""))</f>
        <v/>
      </c>
      <c r="M237" s="12" t="str">
        <f aca="false">IF(C237="","",IFERROR(INDEX('Centros de custo'!$E$5:$E$64,MATCH(C237,'Centros de custo'!$A$5:$A$64,0)),""))</f>
        <v/>
      </c>
      <c r="N237" s="12" t="str">
        <f aca="false">IF(B237="","",IF(C237="","Sem CC",IF(ISNA(MATCH(C237,'Centros de custo'!$A$5:$A$64,0)),"Inexistente",IF(INDEX('Centros de custo'!$F$5:$F$64,MATCH(C237,'Centros de custo'!$A$5:$A$64,0))="Não","Inativo","OK"))))</f>
        <v/>
      </c>
      <c r="O237" s="12" t="str">
        <f aca="false">IF(B237="","",IF(G237="Sem de-para","Sem de-para",IF(IFERROR(INDEX('De-para'!$G$5:$G$304,MATCH(B237,'De-para'!$A$5:$A$304,0)),"")&lt;&gt;"OK","De-para inválido",IF(N237="Sem CC","Sem centro de custo",IF(N237&lt;&gt;"OK","Centro de custo "&amp;LOWER(N237),"OK")))))</f>
        <v/>
      </c>
    </row>
    <row r="238" customFormat="false" ht="15" hidden="false" customHeight="false" outlineLevel="0" collapsed="false">
      <c r="A238" s="18"/>
      <c r="B238" s="8"/>
      <c r="C238" s="8"/>
      <c r="D238" s="19"/>
      <c r="E238" s="11"/>
      <c r="F238" s="12" t="str">
        <f aca="false">IF(B238="","",IFERROR(INDEX('De-para'!$B$5:$B$304,MATCH(B238,'De-para'!$A$5:$A$304,0)),"Sem de-para"))</f>
        <v/>
      </c>
      <c r="G238" s="12" t="str">
        <f aca="false">IF(B238="","",IFERROR(INDEX('De-para'!$C$5:$C$304,MATCH(B238,'De-para'!$A$5:$A$304,0))&amp;"","Sem de-para"))</f>
        <v/>
      </c>
      <c r="H238" s="12" t="str">
        <f aca="false">IF(B238="","",IFERROR(INDEX('De-para'!$D$5:$D$304,MATCH(B238,'De-para'!$A$5:$A$304,0))&amp;"",""))</f>
        <v/>
      </c>
      <c r="I238" s="12" t="str">
        <f aca="false">IF(B238="","",IFERROR(INDEX('De-para'!$E$5:$E$304,MATCH(B238,'De-para'!$A$5:$A$304,0))&amp;"",""))</f>
        <v/>
      </c>
      <c r="J238" s="12" t="str">
        <f aca="false">IF(B238="","",IFERROR(INDEX('De-para'!$F$5:$F$304,MATCH(B238,'De-para'!$A$5:$A$304,0))&amp;"",""))</f>
        <v/>
      </c>
      <c r="K238" s="13" t="str">
        <f aca="false">IF(OR(J238="",D238=""),"",IF(J238="Receita",D238,-D238))</f>
        <v/>
      </c>
      <c r="L238" s="12" t="str">
        <f aca="false">IF(C238="","",IFERROR(INDEX('Centros de custo'!$C$5:$C$64,MATCH(C238,'Centros de custo'!$A$5:$A$64,0)),""))</f>
        <v/>
      </c>
      <c r="M238" s="12" t="str">
        <f aca="false">IF(C238="","",IFERROR(INDEX('Centros de custo'!$E$5:$E$64,MATCH(C238,'Centros de custo'!$A$5:$A$64,0)),""))</f>
        <v/>
      </c>
      <c r="N238" s="12" t="str">
        <f aca="false">IF(B238="","",IF(C238="","Sem CC",IF(ISNA(MATCH(C238,'Centros de custo'!$A$5:$A$64,0)),"Inexistente",IF(INDEX('Centros de custo'!$F$5:$F$64,MATCH(C238,'Centros de custo'!$A$5:$A$64,0))="Não","Inativo","OK"))))</f>
        <v/>
      </c>
      <c r="O238" s="12" t="str">
        <f aca="false">IF(B238="","",IF(G238="Sem de-para","Sem de-para",IF(IFERROR(INDEX('De-para'!$G$5:$G$304,MATCH(B238,'De-para'!$A$5:$A$304,0)),"")&lt;&gt;"OK","De-para inválido",IF(N238="Sem CC","Sem centro de custo",IF(N238&lt;&gt;"OK","Centro de custo "&amp;LOWER(N238),"OK")))))</f>
        <v/>
      </c>
    </row>
    <row r="239" customFormat="false" ht="15" hidden="false" customHeight="false" outlineLevel="0" collapsed="false">
      <c r="A239" s="18"/>
      <c r="B239" s="8"/>
      <c r="C239" s="8"/>
      <c r="D239" s="19"/>
      <c r="E239" s="11"/>
      <c r="F239" s="12" t="str">
        <f aca="false">IF(B239="","",IFERROR(INDEX('De-para'!$B$5:$B$304,MATCH(B239,'De-para'!$A$5:$A$304,0)),"Sem de-para"))</f>
        <v/>
      </c>
      <c r="G239" s="12" t="str">
        <f aca="false">IF(B239="","",IFERROR(INDEX('De-para'!$C$5:$C$304,MATCH(B239,'De-para'!$A$5:$A$304,0))&amp;"","Sem de-para"))</f>
        <v/>
      </c>
      <c r="H239" s="12" t="str">
        <f aca="false">IF(B239="","",IFERROR(INDEX('De-para'!$D$5:$D$304,MATCH(B239,'De-para'!$A$5:$A$304,0))&amp;"",""))</f>
        <v/>
      </c>
      <c r="I239" s="12" t="str">
        <f aca="false">IF(B239="","",IFERROR(INDEX('De-para'!$E$5:$E$304,MATCH(B239,'De-para'!$A$5:$A$304,0))&amp;"",""))</f>
        <v/>
      </c>
      <c r="J239" s="12" t="str">
        <f aca="false">IF(B239="","",IFERROR(INDEX('De-para'!$F$5:$F$304,MATCH(B239,'De-para'!$A$5:$A$304,0))&amp;"",""))</f>
        <v/>
      </c>
      <c r="K239" s="13" t="str">
        <f aca="false">IF(OR(J239="",D239=""),"",IF(J239="Receita",D239,-D239))</f>
        <v/>
      </c>
      <c r="L239" s="12" t="str">
        <f aca="false">IF(C239="","",IFERROR(INDEX('Centros de custo'!$C$5:$C$64,MATCH(C239,'Centros de custo'!$A$5:$A$64,0)),""))</f>
        <v/>
      </c>
      <c r="M239" s="12" t="str">
        <f aca="false">IF(C239="","",IFERROR(INDEX('Centros de custo'!$E$5:$E$64,MATCH(C239,'Centros de custo'!$A$5:$A$64,0)),""))</f>
        <v/>
      </c>
      <c r="N239" s="12" t="str">
        <f aca="false">IF(B239="","",IF(C239="","Sem CC",IF(ISNA(MATCH(C239,'Centros de custo'!$A$5:$A$64,0)),"Inexistente",IF(INDEX('Centros de custo'!$F$5:$F$64,MATCH(C239,'Centros de custo'!$A$5:$A$64,0))="Não","Inativo","OK"))))</f>
        <v/>
      </c>
      <c r="O239" s="12" t="str">
        <f aca="false">IF(B239="","",IF(G239="Sem de-para","Sem de-para",IF(IFERROR(INDEX('De-para'!$G$5:$G$304,MATCH(B239,'De-para'!$A$5:$A$304,0)),"")&lt;&gt;"OK","De-para inválido",IF(N239="Sem CC","Sem centro de custo",IF(N239&lt;&gt;"OK","Centro de custo "&amp;LOWER(N239),"OK")))))</f>
        <v/>
      </c>
    </row>
    <row r="240" customFormat="false" ht="15" hidden="false" customHeight="false" outlineLevel="0" collapsed="false">
      <c r="A240" s="18"/>
      <c r="B240" s="8"/>
      <c r="C240" s="8"/>
      <c r="D240" s="19"/>
      <c r="E240" s="11"/>
      <c r="F240" s="12" t="str">
        <f aca="false">IF(B240="","",IFERROR(INDEX('De-para'!$B$5:$B$304,MATCH(B240,'De-para'!$A$5:$A$304,0)),"Sem de-para"))</f>
        <v/>
      </c>
      <c r="G240" s="12" t="str">
        <f aca="false">IF(B240="","",IFERROR(INDEX('De-para'!$C$5:$C$304,MATCH(B240,'De-para'!$A$5:$A$304,0))&amp;"","Sem de-para"))</f>
        <v/>
      </c>
      <c r="H240" s="12" t="str">
        <f aca="false">IF(B240="","",IFERROR(INDEX('De-para'!$D$5:$D$304,MATCH(B240,'De-para'!$A$5:$A$304,0))&amp;"",""))</f>
        <v/>
      </c>
      <c r="I240" s="12" t="str">
        <f aca="false">IF(B240="","",IFERROR(INDEX('De-para'!$E$5:$E$304,MATCH(B240,'De-para'!$A$5:$A$304,0))&amp;"",""))</f>
        <v/>
      </c>
      <c r="J240" s="12" t="str">
        <f aca="false">IF(B240="","",IFERROR(INDEX('De-para'!$F$5:$F$304,MATCH(B240,'De-para'!$A$5:$A$304,0))&amp;"",""))</f>
        <v/>
      </c>
      <c r="K240" s="13" t="str">
        <f aca="false">IF(OR(J240="",D240=""),"",IF(J240="Receita",D240,-D240))</f>
        <v/>
      </c>
      <c r="L240" s="12" t="str">
        <f aca="false">IF(C240="","",IFERROR(INDEX('Centros de custo'!$C$5:$C$64,MATCH(C240,'Centros de custo'!$A$5:$A$64,0)),""))</f>
        <v/>
      </c>
      <c r="M240" s="12" t="str">
        <f aca="false">IF(C240="","",IFERROR(INDEX('Centros de custo'!$E$5:$E$64,MATCH(C240,'Centros de custo'!$A$5:$A$64,0)),""))</f>
        <v/>
      </c>
      <c r="N240" s="12" t="str">
        <f aca="false">IF(B240="","",IF(C240="","Sem CC",IF(ISNA(MATCH(C240,'Centros de custo'!$A$5:$A$64,0)),"Inexistente",IF(INDEX('Centros de custo'!$F$5:$F$64,MATCH(C240,'Centros de custo'!$A$5:$A$64,0))="Não","Inativo","OK"))))</f>
        <v/>
      </c>
      <c r="O240" s="12" t="str">
        <f aca="false">IF(B240="","",IF(G240="Sem de-para","Sem de-para",IF(IFERROR(INDEX('De-para'!$G$5:$G$304,MATCH(B240,'De-para'!$A$5:$A$304,0)),"")&lt;&gt;"OK","De-para inválido",IF(N240="Sem CC","Sem centro de custo",IF(N240&lt;&gt;"OK","Centro de custo "&amp;LOWER(N240),"OK")))))</f>
        <v/>
      </c>
    </row>
    <row r="241" customFormat="false" ht="15" hidden="false" customHeight="false" outlineLevel="0" collapsed="false">
      <c r="A241" s="18"/>
      <c r="B241" s="8"/>
      <c r="C241" s="8"/>
      <c r="D241" s="19"/>
      <c r="E241" s="11"/>
      <c r="F241" s="12" t="str">
        <f aca="false">IF(B241="","",IFERROR(INDEX('De-para'!$B$5:$B$304,MATCH(B241,'De-para'!$A$5:$A$304,0)),"Sem de-para"))</f>
        <v/>
      </c>
      <c r="G241" s="12" t="str">
        <f aca="false">IF(B241="","",IFERROR(INDEX('De-para'!$C$5:$C$304,MATCH(B241,'De-para'!$A$5:$A$304,0))&amp;"","Sem de-para"))</f>
        <v/>
      </c>
      <c r="H241" s="12" t="str">
        <f aca="false">IF(B241="","",IFERROR(INDEX('De-para'!$D$5:$D$304,MATCH(B241,'De-para'!$A$5:$A$304,0))&amp;"",""))</f>
        <v/>
      </c>
      <c r="I241" s="12" t="str">
        <f aca="false">IF(B241="","",IFERROR(INDEX('De-para'!$E$5:$E$304,MATCH(B241,'De-para'!$A$5:$A$304,0))&amp;"",""))</f>
        <v/>
      </c>
      <c r="J241" s="12" t="str">
        <f aca="false">IF(B241="","",IFERROR(INDEX('De-para'!$F$5:$F$304,MATCH(B241,'De-para'!$A$5:$A$304,0))&amp;"",""))</f>
        <v/>
      </c>
      <c r="K241" s="13" t="str">
        <f aca="false">IF(OR(J241="",D241=""),"",IF(J241="Receita",D241,-D241))</f>
        <v/>
      </c>
      <c r="L241" s="12" t="str">
        <f aca="false">IF(C241="","",IFERROR(INDEX('Centros de custo'!$C$5:$C$64,MATCH(C241,'Centros de custo'!$A$5:$A$64,0)),""))</f>
        <v/>
      </c>
      <c r="M241" s="12" t="str">
        <f aca="false">IF(C241="","",IFERROR(INDEX('Centros de custo'!$E$5:$E$64,MATCH(C241,'Centros de custo'!$A$5:$A$64,0)),""))</f>
        <v/>
      </c>
      <c r="N241" s="12" t="str">
        <f aca="false">IF(B241="","",IF(C241="","Sem CC",IF(ISNA(MATCH(C241,'Centros de custo'!$A$5:$A$64,0)),"Inexistente",IF(INDEX('Centros de custo'!$F$5:$F$64,MATCH(C241,'Centros de custo'!$A$5:$A$64,0))="Não","Inativo","OK"))))</f>
        <v/>
      </c>
      <c r="O241" s="12" t="str">
        <f aca="false">IF(B241="","",IF(G241="Sem de-para","Sem de-para",IF(IFERROR(INDEX('De-para'!$G$5:$G$304,MATCH(B241,'De-para'!$A$5:$A$304,0)),"")&lt;&gt;"OK","De-para inválido",IF(N241="Sem CC","Sem centro de custo",IF(N241&lt;&gt;"OK","Centro de custo "&amp;LOWER(N241),"OK")))))</f>
        <v/>
      </c>
    </row>
    <row r="242" customFormat="false" ht="15" hidden="false" customHeight="false" outlineLevel="0" collapsed="false">
      <c r="A242" s="18"/>
      <c r="B242" s="8"/>
      <c r="C242" s="8"/>
      <c r="D242" s="19"/>
      <c r="E242" s="11"/>
      <c r="F242" s="12" t="str">
        <f aca="false">IF(B242="","",IFERROR(INDEX('De-para'!$B$5:$B$304,MATCH(B242,'De-para'!$A$5:$A$304,0)),"Sem de-para"))</f>
        <v/>
      </c>
      <c r="G242" s="12" t="str">
        <f aca="false">IF(B242="","",IFERROR(INDEX('De-para'!$C$5:$C$304,MATCH(B242,'De-para'!$A$5:$A$304,0))&amp;"","Sem de-para"))</f>
        <v/>
      </c>
      <c r="H242" s="12" t="str">
        <f aca="false">IF(B242="","",IFERROR(INDEX('De-para'!$D$5:$D$304,MATCH(B242,'De-para'!$A$5:$A$304,0))&amp;"",""))</f>
        <v/>
      </c>
      <c r="I242" s="12" t="str">
        <f aca="false">IF(B242="","",IFERROR(INDEX('De-para'!$E$5:$E$304,MATCH(B242,'De-para'!$A$5:$A$304,0))&amp;"",""))</f>
        <v/>
      </c>
      <c r="J242" s="12" t="str">
        <f aca="false">IF(B242="","",IFERROR(INDEX('De-para'!$F$5:$F$304,MATCH(B242,'De-para'!$A$5:$A$304,0))&amp;"",""))</f>
        <v/>
      </c>
      <c r="K242" s="13" t="str">
        <f aca="false">IF(OR(J242="",D242=""),"",IF(J242="Receita",D242,-D242))</f>
        <v/>
      </c>
      <c r="L242" s="12" t="str">
        <f aca="false">IF(C242="","",IFERROR(INDEX('Centros de custo'!$C$5:$C$64,MATCH(C242,'Centros de custo'!$A$5:$A$64,0)),""))</f>
        <v/>
      </c>
      <c r="M242" s="12" t="str">
        <f aca="false">IF(C242="","",IFERROR(INDEX('Centros de custo'!$E$5:$E$64,MATCH(C242,'Centros de custo'!$A$5:$A$64,0)),""))</f>
        <v/>
      </c>
      <c r="N242" s="12" t="str">
        <f aca="false">IF(B242="","",IF(C242="","Sem CC",IF(ISNA(MATCH(C242,'Centros de custo'!$A$5:$A$64,0)),"Inexistente",IF(INDEX('Centros de custo'!$F$5:$F$64,MATCH(C242,'Centros de custo'!$A$5:$A$64,0))="Não","Inativo","OK"))))</f>
        <v/>
      </c>
      <c r="O242" s="12" t="str">
        <f aca="false">IF(B242="","",IF(G242="Sem de-para","Sem de-para",IF(IFERROR(INDEX('De-para'!$G$5:$G$304,MATCH(B242,'De-para'!$A$5:$A$304,0)),"")&lt;&gt;"OK","De-para inválido",IF(N242="Sem CC","Sem centro de custo",IF(N242&lt;&gt;"OK","Centro de custo "&amp;LOWER(N242),"OK")))))</f>
        <v/>
      </c>
    </row>
    <row r="243" customFormat="false" ht="15" hidden="false" customHeight="false" outlineLevel="0" collapsed="false">
      <c r="A243" s="18"/>
      <c r="B243" s="8"/>
      <c r="C243" s="8"/>
      <c r="D243" s="19"/>
      <c r="E243" s="11"/>
      <c r="F243" s="12" t="str">
        <f aca="false">IF(B243="","",IFERROR(INDEX('De-para'!$B$5:$B$304,MATCH(B243,'De-para'!$A$5:$A$304,0)),"Sem de-para"))</f>
        <v/>
      </c>
      <c r="G243" s="12" t="str">
        <f aca="false">IF(B243="","",IFERROR(INDEX('De-para'!$C$5:$C$304,MATCH(B243,'De-para'!$A$5:$A$304,0))&amp;"","Sem de-para"))</f>
        <v/>
      </c>
      <c r="H243" s="12" t="str">
        <f aca="false">IF(B243="","",IFERROR(INDEX('De-para'!$D$5:$D$304,MATCH(B243,'De-para'!$A$5:$A$304,0))&amp;"",""))</f>
        <v/>
      </c>
      <c r="I243" s="12" t="str">
        <f aca="false">IF(B243="","",IFERROR(INDEX('De-para'!$E$5:$E$304,MATCH(B243,'De-para'!$A$5:$A$304,0))&amp;"",""))</f>
        <v/>
      </c>
      <c r="J243" s="12" t="str">
        <f aca="false">IF(B243="","",IFERROR(INDEX('De-para'!$F$5:$F$304,MATCH(B243,'De-para'!$A$5:$A$304,0))&amp;"",""))</f>
        <v/>
      </c>
      <c r="K243" s="13" t="str">
        <f aca="false">IF(OR(J243="",D243=""),"",IF(J243="Receita",D243,-D243))</f>
        <v/>
      </c>
      <c r="L243" s="12" t="str">
        <f aca="false">IF(C243="","",IFERROR(INDEX('Centros de custo'!$C$5:$C$64,MATCH(C243,'Centros de custo'!$A$5:$A$64,0)),""))</f>
        <v/>
      </c>
      <c r="M243" s="12" t="str">
        <f aca="false">IF(C243="","",IFERROR(INDEX('Centros de custo'!$E$5:$E$64,MATCH(C243,'Centros de custo'!$A$5:$A$64,0)),""))</f>
        <v/>
      </c>
      <c r="N243" s="12" t="str">
        <f aca="false">IF(B243="","",IF(C243="","Sem CC",IF(ISNA(MATCH(C243,'Centros de custo'!$A$5:$A$64,0)),"Inexistente",IF(INDEX('Centros de custo'!$F$5:$F$64,MATCH(C243,'Centros de custo'!$A$5:$A$64,0))="Não","Inativo","OK"))))</f>
        <v/>
      </c>
      <c r="O243" s="12" t="str">
        <f aca="false">IF(B243="","",IF(G243="Sem de-para","Sem de-para",IF(IFERROR(INDEX('De-para'!$G$5:$G$304,MATCH(B243,'De-para'!$A$5:$A$304,0)),"")&lt;&gt;"OK","De-para inválido",IF(N243="Sem CC","Sem centro de custo",IF(N243&lt;&gt;"OK","Centro de custo "&amp;LOWER(N243),"OK")))))</f>
        <v/>
      </c>
    </row>
    <row r="244" customFormat="false" ht="15" hidden="false" customHeight="false" outlineLevel="0" collapsed="false">
      <c r="A244" s="18"/>
      <c r="B244" s="8"/>
      <c r="C244" s="8"/>
      <c r="D244" s="19"/>
      <c r="E244" s="11"/>
      <c r="F244" s="12" t="str">
        <f aca="false">IF(B244="","",IFERROR(INDEX('De-para'!$B$5:$B$304,MATCH(B244,'De-para'!$A$5:$A$304,0)),"Sem de-para"))</f>
        <v/>
      </c>
      <c r="G244" s="12" t="str">
        <f aca="false">IF(B244="","",IFERROR(INDEX('De-para'!$C$5:$C$304,MATCH(B244,'De-para'!$A$5:$A$304,0))&amp;"","Sem de-para"))</f>
        <v/>
      </c>
      <c r="H244" s="12" t="str">
        <f aca="false">IF(B244="","",IFERROR(INDEX('De-para'!$D$5:$D$304,MATCH(B244,'De-para'!$A$5:$A$304,0))&amp;"",""))</f>
        <v/>
      </c>
      <c r="I244" s="12" t="str">
        <f aca="false">IF(B244="","",IFERROR(INDEX('De-para'!$E$5:$E$304,MATCH(B244,'De-para'!$A$5:$A$304,0))&amp;"",""))</f>
        <v/>
      </c>
      <c r="J244" s="12" t="str">
        <f aca="false">IF(B244="","",IFERROR(INDEX('De-para'!$F$5:$F$304,MATCH(B244,'De-para'!$A$5:$A$304,0))&amp;"",""))</f>
        <v/>
      </c>
      <c r="K244" s="13" t="str">
        <f aca="false">IF(OR(J244="",D244=""),"",IF(J244="Receita",D244,-D244))</f>
        <v/>
      </c>
      <c r="L244" s="12" t="str">
        <f aca="false">IF(C244="","",IFERROR(INDEX('Centros de custo'!$C$5:$C$64,MATCH(C244,'Centros de custo'!$A$5:$A$64,0)),""))</f>
        <v/>
      </c>
      <c r="M244" s="12" t="str">
        <f aca="false">IF(C244="","",IFERROR(INDEX('Centros de custo'!$E$5:$E$64,MATCH(C244,'Centros de custo'!$A$5:$A$64,0)),""))</f>
        <v/>
      </c>
      <c r="N244" s="12" t="str">
        <f aca="false">IF(B244="","",IF(C244="","Sem CC",IF(ISNA(MATCH(C244,'Centros de custo'!$A$5:$A$64,0)),"Inexistente",IF(INDEX('Centros de custo'!$F$5:$F$64,MATCH(C244,'Centros de custo'!$A$5:$A$64,0))="Não","Inativo","OK"))))</f>
        <v/>
      </c>
      <c r="O244" s="12" t="str">
        <f aca="false">IF(B244="","",IF(G244="Sem de-para","Sem de-para",IF(IFERROR(INDEX('De-para'!$G$5:$G$304,MATCH(B244,'De-para'!$A$5:$A$304,0)),"")&lt;&gt;"OK","De-para inválido",IF(N244="Sem CC","Sem centro de custo",IF(N244&lt;&gt;"OK","Centro de custo "&amp;LOWER(N244),"OK")))))</f>
        <v/>
      </c>
    </row>
    <row r="245" customFormat="false" ht="15" hidden="false" customHeight="false" outlineLevel="0" collapsed="false">
      <c r="A245" s="18"/>
      <c r="B245" s="8"/>
      <c r="C245" s="8"/>
      <c r="D245" s="19"/>
      <c r="E245" s="11"/>
      <c r="F245" s="12" t="str">
        <f aca="false">IF(B245="","",IFERROR(INDEX('De-para'!$B$5:$B$304,MATCH(B245,'De-para'!$A$5:$A$304,0)),"Sem de-para"))</f>
        <v/>
      </c>
      <c r="G245" s="12" t="str">
        <f aca="false">IF(B245="","",IFERROR(INDEX('De-para'!$C$5:$C$304,MATCH(B245,'De-para'!$A$5:$A$304,0))&amp;"","Sem de-para"))</f>
        <v/>
      </c>
      <c r="H245" s="12" t="str">
        <f aca="false">IF(B245="","",IFERROR(INDEX('De-para'!$D$5:$D$304,MATCH(B245,'De-para'!$A$5:$A$304,0))&amp;"",""))</f>
        <v/>
      </c>
      <c r="I245" s="12" t="str">
        <f aca="false">IF(B245="","",IFERROR(INDEX('De-para'!$E$5:$E$304,MATCH(B245,'De-para'!$A$5:$A$304,0))&amp;"",""))</f>
        <v/>
      </c>
      <c r="J245" s="12" t="str">
        <f aca="false">IF(B245="","",IFERROR(INDEX('De-para'!$F$5:$F$304,MATCH(B245,'De-para'!$A$5:$A$304,0))&amp;"",""))</f>
        <v/>
      </c>
      <c r="K245" s="13" t="str">
        <f aca="false">IF(OR(J245="",D245=""),"",IF(J245="Receita",D245,-D245))</f>
        <v/>
      </c>
      <c r="L245" s="12" t="str">
        <f aca="false">IF(C245="","",IFERROR(INDEX('Centros de custo'!$C$5:$C$64,MATCH(C245,'Centros de custo'!$A$5:$A$64,0)),""))</f>
        <v/>
      </c>
      <c r="M245" s="12" t="str">
        <f aca="false">IF(C245="","",IFERROR(INDEX('Centros de custo'!$E$5:$E$64,MATCH(C245,'Centros de custo'!$A$5:$A$64,0)),""))</f>
        <v/>
      </c>
      <c r="N245" s="12" t="str">
        <f aca="false">IF(B245="","",IF(C245="","Sem CC",IF(ISNA(MATCH(C245,'Centros de custo'!$A$5:$A$64,0)),"Inexistente",IF(INDEX('Centros de custo'!$F$5:$F$64,MATCH(C245,'Centros de custo'!$A$5:$A$64,0))="Não","Inativo","OK"))))</f>
        <v/>
      </c>
      <c r="O245" s="12" t="str">
        <f aca="false">IF(B245="","",IF(G245="Sem de-para","Sem de-para",IF(IFERROR(INDEX('De-para'!$G$5:$G$304,MATCH(B245,'De-para'!$A$5:$A$304,0)),"")&lt;&gt;"OK","De-para inválido",IF(N245="Sem CC","Sem centro de custo",IF(N245&lt;&gt;"OK","Centro de custo "&amp;LOWER(N245),"OK")))))</f>
        <v/>
      </c>
    </row>
    <row r="246" customFormat="false" ht="15" hidden="false" customHeight="false" outlineLevel="0" collapsed="false">
      <c r="A246" s="18"/>
      <c r="B246" s="8"/>
      <c r="C246" s="8"/>
      <c r="D246" s="19"/>
      <c r="E246" s="11"/>
      <c r="F246" s="12" t="str">
        <f aca="false">IF(B246="","",IFERROR(INDEX('De-para'!$B$5:$B$304,MATCH(B246,'De-para'!$A$5:$A$304,0)),"Sem de-para"))</f>
        <v/>
      </c>
      <c r="G246" s="12" t="str">
        <f aca="false">IF(B246="","",IFERROR(INDEX('De-para'!$C$5:$C$304,MATCH(B246,'De-para'!$A$5:$A$304,0))&amp;"","Sem de-para"))</f>
        <v/>
      </c>
      <c r="H246" s="12" t="str">
        <f aca="false">IF(B246="","",IFERROR(INDEX('De-para'!$D$5:$D$304,MATCH(B246,'De-para'!$A$5:$A$304,0))&amp;"",""))</f>
        <v/>
      </c>
      <c r="I246" s="12" t="str">
        <f aca="false">IF(B246="","",IFERROR(INDEX('De-para'!$E$5:$E$304,MATCH(B246,'De-para'!$A$5:$A$304,0))&amp;"",""))</f>
        <v/>
      </c>
      <c r="J246" s="12" t="str">
        <f aca="false">IF(B246="","",IFERROR(INDEX('De-para'!$F$5:$F$304,MATCH(B246,'De-para'!$A$5:$A$304,0))&amp;"",""))</f>
        <v/>
      </c>
      <c r="K246" s="13" t="str">
        <f aca="false">IF(OR(J246="",D246=""),"",IF(J246="Receita",D246,-D246))</f>
        <v/>
      </c>
      <c r="L246" s="12" t="str">
        <f aca="false">IF(C246="","",IFERROR(INDEX('Centros de custo'!$C$5:$C$64,MATCH(C246,'Centros de custo'!$A$5:$A$64,0)),""))</f>
        <v/>
      </c>
      <c r="M246" s="12" t="str">
        <f aca="false">IF(C246="","",IFERROR(INDEX('Centros de custo'!$E$5:$E$64,MATCH(C246,'Centros de custo'!$A$5:$A$64,0)),""))</f>
        <v/>
      </c>
      <c r="N246" s="12" t="str">
        <f aca="false">IF(B246="","",IF(C246="","Sem CC",IF(ISNA(MATCH(C246,'Centros de custo'!$A$5:$A$64,0)),"Inexistente",IF(INDEX('Centros de custo'!$F$5:$F$64,MATCH(C246,'Centros de custo'!$A$5:$A$64,0))="Não","Inativo","OK"))))</f>
        <v/>
      </c>
      <c r="O246" s="12" t="str">
        <f aca="false">IF(B246="","",IF(G246="Sem de-para","Sem de-para",IF(IFERROR(INDEX('De-para'!$G$5:$G$304,MATCH(B246,'De-para'!$A$5:$A$304,0)),"")&lt;&gt;"OK","De-para inválido",IF(N246="Sem CC","Sem centro de custo",IF(N246&lt;&gt;"OK","Centro de custo "&amp;LOWER(N246),"OK")))))</f>
        <v/>
      </c>
    </row>
    <row r="247" customFormat="false" ht="15" hidden="false" customHeight="false" outlineLevel="0" collapsed="false">
      <c r="A247" s="18"/>
      <c r="B247" s="8"/>
      <c r="C247" s="8"/>
      <c r="D247" s="19"/>
      <c r="E247" s="11"/>
      <c r="F247" s="12" t="str">
        <f aca="false">IF(B247="","",IFERROR(INDEX('De-para'!$B$5:$B$304,MATCH(B247,'De-para'!$A$5:$A$304,0)),"Sem de-para"))</f>
        <v/>
      </c>
      <c r="G247" s="12" t="str">
        <f aca="false">IF(B247="","",IFERROR(INDEX('De-para'!$C$5:$C$304,MATCH(B247,'De-para'!$A$5:$A$304,0))&amp;"","Sem de-para"))</f>
        <v/>
      </c>
      <c r="H247" s="12" t="str">
        <f aca="false">IF(B247="","",IFERROR(INDEX('De-para'!$D$5:$D$304,MATCH(B247,'De-para'!$A$5:$A$304,0))&amp;"",""))</f>
        <v/>
      </c>
      <c r="I247" s="12" t="str">
        <f aca="false">IF(B247="","",IFERROR(INDEX('De-para'!$E$5:$E$304,MATCH(B247,'De-para'!$A$5:$A$304,0))&amp;"",""))</f>
        <v/>
      </c>
      <c r="J247" s="12" t="str">
        <f aca="false">IF(B247="","",IFERROR(INDEX('De-para'!$F$5:$F$304,MATCH(B247,'De-para'!$A$5:$A$304,0))&amp;"",""))</f>
        <v/>
      </c>
      <c r="K247" s="13" t="str">
        <f aca="false">IF(OR(J247="",D247=""),"",IF(J247="Receita",D247,-D247))</f>
        <v/>
      </c>
      <c r="L247" s="12" t="str">
        <f aca="false">IF(C247="","",IFERROR(INDEX('Centros de custo'!$C$5:$C$64,MATCH(C247,'Centros de custo'!$A$5:$A$64,0)),""))</f>
        <v/>
      </c>
      <c r="M247" s="12" t="str">
        <f aca="false">IF(C247="","",IFERROR(INDEX('Centros de custo'!$E$5:$E$64,MATCH(C247,'Centros de custo'!$A$5:$A$64,0)),""))</f>
        <v/>
      </c>
      <c r="N247" s="12" t="str">
        <f aca="false">IF(B247="","",IF(C247="","Sem CC",IF(ISNA(MATCH(C247,'Centros de custo'!$A$5:$A$64,0)),"Inexistente",IF(INDEX('Centros de custo'!$F$5:$F$64,MATCH(C247,'Centros de custo'!$A$5:$A$64,0))="Não","Inativo","OK"))))</f>
        <v/>
      </c>
      <c r="O247" s="12" t="str">
        <f aca="false">IF(B247="","",IF(G247="Sem de-para","Sem de-para",IF(IFERROR(INDEX('De-para'!$G$5:$G$304,MATCH(B247,'De-para'!$A$5:$A$304,0)),"")&lt;&gt;"OK","De-para inválido",IF(N247="Sem CC","Sem centro de custo",IF(N247&lt;&gt;"OK","Centro de custo "&amp;LOWER(N247),"OK")))))</f>
        <v/>
      </c>
    </row>
    <row r="248" customFormat="false" ht="15" hidden="false" customHeight="false" outlineLevel="0" collapsed="false">
      <c r="A248" s="18"/>
      <c r="B248" s="8"/>
      <c r="C248" s="8"/>
      <c r="D248" s="19"/>
      <c r="E248" s="11"/>
      <c r="F248" s="12" t="str">
        <f aca="false">IF(B248="","",IFERROR(INDEX('De-para'!$B$5:$B$304,MATCH(B248,'De-para'!$A$5:$A$304,0)),"Sem de-para"))</f>
        <v/>
      </c>
      <c r="G248" s="12" t="str">
        <f aca="false">IF(B248="","",IFERROR(INDEX('De-para'!$C$5:$C$304,MATCH(B248,'De-para'!$A$5:$A$304,0))&amp;"","Sem de-para"))</f>
        <v/>
      </c>
      <c r="H248" s="12" t="str">
        <f aca="false">IF(B248="","",IFERROR(INDEX('De-para'!$D$5:$D$304,MATCH(B248,'De-para'!$A$5:$A$304,0))&amp;"",""))</f>
        <v/>
      </c>
      <c r="I248" s="12" t="str">
        <f aca="false">IF(B248="","",IFERROR(INDEX('De-para'!$E$5:$E$304,MATCH(B248,'De-para'!$A$5:$A$304,0))&amp;"",""))</f>
        <v/>
      </c>
      <c r="J248" s="12" t="str">
        <f aca="false">IF(B248="","",IFERROR(INDEX('De-para'!$F$5:$F$304,MATCH(B248,'De-para'!$A$5:$A$304,0))&amp;"",""))</f>
        <v/>
      </c>
      <c r="K248" s="13" t="str">
        <f aca="false">IF(OR(J248="",D248=""),"",IF(J248="Receita",D248,-D248))</f>
        <v/>
      </c>
      <c r="L248" s="12" t="str">
        <f aca="false">IF(C248="","",IFERROR(INDEX('Centros de custo'!$C$5:$C$64,MATCH(C248,'Centros de custo'!$A$5:$A$64,0)),""))</f>
        <v/>
      </c>
      <c r="M248" s="12" t="str">
        <f aca="false">IF(C248="","",IFERROR(INDEX('Centros de custo'!$E$5:$E$64,MATCH(C248,'Centros de custo'!$A$5:$A$64,0)),""))</f>
        <v/>
      </c>
      <c r="N248" s="12" t="str">
        <f aca="false">IF(B248="","",IF(C248="","Sem CC",IF(ISNA(MATCH(C248,'Centros de custo'!$A$5:$A$64,0)),"Inexistente",IF(INDEX('Centros de custo'!$F$5:$F$64,MATCH(C248,'Centros de custo'!$A$5:$A$64,0))="Não","Inativo","OK"))))</f>
        <v/>
      </c>
      <c r="O248" s="12" t="str">
        <f aca="false">IF(B248="","",IF(G248="Sem de-para","Sem de-para",IF(IFERROR(INDEX('De-para'!$G$5:$G$304,MATCH(B248,'De-para'!$A$5:$A$304,0)),"")&lt;&gt;"OK","De-para inválido",IF(N248="Sem CC","Sem centro de custo",IF(N248&lt;&gt;"OK","Centro de custo "&amp;LOWER(N248),"OK")))))</f>
        <v/>
      </c>
    </row>
    <row r="249" customFormat="false" ht="15" hidden="false" customHeight="false" outlineLevel="0" collapsed="false">
      <c r="A249" s="18"/>
      <c r="B249" s="8"/>
      <c r="C249" s="8"/>
      <c r="D249" s="19"/>
      <c r="E249" s="11"/>
      <c r="F249" s="12" t="str">
        <f aca="false">IF(B249="","",IFERROR(INDEX('De-para'!$B$5:$B$304,MATCH(B249,'De-para'!$A$5:$A$304,0)),"Sem de-para"))</f>
        <v/>
      </c>
      <c r="G249" s="12" t="str">
        <f aca="false">IF(B249="","",IFERROR(INDEX('De-para'!$C$5:$C$304,MATCH(B249,'De-para'!$A$5:$A$304,0))&amp;"","Sem de-para"))</f>
        <v/>
      </c>
      <c r="H249" s="12" t="str">
        <f aca="false">IF(B249="","",IFERROR(INDEX('De-para'!$D$5:$D$304,MATCH(B249,'De-para'!$A$5:$A$304,0))&amp;"",""))</f>
        <v/>
      </c>
      <c r="I249" s="12" t="str">
        <f aca="false">IF(B249="","",IFERROR(INDEX('De-para'!$E$5:$E$304,MATCH(B249,'De-para'!$A$5:$A$304,0))&amp;"",""))</f>
        <v/>
      </c>
      <c r="J249" s="12" t="str">
        <f aca="false">IF(B249="","",IFERROR(INDEX('De-para'!$F$5:$F$304,MATCH(B249,'De-para'!$A$5:$A$304,0))&amp;"",""))</f>
        <v/>
      </c>
      <c r="K249" s="13" t="str">
        <f aca="false">IF(OR(J249="",D249=""),"",IF(J249="Receita",D249,-D249))</f>
        <v/>
      </c>
      <c r="L249" s="12" t="str">
        <f aca="false">IF(C249="","",IFERROR(INDEX('Centros de custo'!$C$5:$C$64,MATCH(C249,'Centros de custo'!$A$5:$A$64,0)),""))</f>
        <v/>
      </c>
      <c r="M249" s="12" t="str">
        <f aca="false">IF(C249="","",IFERROR(INDEX('Centros de custo'!$E$5:$E$64,MATCH(C249,'Centros de custo'!$A$5:$A$64,0)),""))</f>
        <v/>
      </c>
      <c r="N249" s="12" t="str">
        <f aca="false">IF(B249="","",IF(C249="","Sem CC",IF(ISNA(MATCH(C249,'Centros de custo'!$A$5:$A$64,0)),"Inexistente",IF(INDEX('Centros de custo'!$F$5:$F$64,MATCH(C249,'Centros de custo'!$A$5:$A$64,0))="Não","Inativo","OK"))))</f>
        <v/>
      </c>
      <c r="O249" s="12" t="str">
        <f aca="false">IF(B249="","",IF(G249="Sem de-para","Sem de-para",IF(IFERROR(INDEX('De-para'!$G$5:$G$304,MATCH(B249,'De-para'!$A$5:$A$304,0)),"")&lt;&gt;"OK","De-para inválido",IF(N249="Sem CC","Sem centro de custo",IF(N249&lt;&gt;"OK","Centro de custo "&amp;LOWER(N249),"OK")))))</f>
        <v/>
      </c>
    </row>
    <row r="250" customFormat="false" ht="15" hidden="false" customHeight="false" outlineLevel="0" collapsed="false">
      <c r="A250" s="18"/>
      <c r="B250" s="8"/>
      <c r="C250" s="8"/>
      <c r="D250" s="19"/>
      <c r="E250" s="11"/>
      <c r="F250" s="12" t="str">
        <f aca="false">IF(B250="","",IFERROR(INDEX('De-para'!$B$5:$B$304,MATCH(B250,'De-para'!$A$5:$A$304,0)),"Sem de-para"))</f>
        <v/>
      </c>
      <c r="G250" s="12" t="str">
        <f aca="false">IF(B250="","",IFERROR(INDEX('De-para'!$C$5:$C$304,MATCH(B250,'De-para'!$A$5:$A$304,0))&amp;"","Sem de-para"))</f>
        <v/>
      </c>
      <c r="H250" s="12" t="str">
        <f aca="false">IF(B250="","",IFERROR(INDEX('De-para'!$D$5:$D$304,MATCH(B250,'De-para'!$A$5:$A$304,0))&amp;"",""))</f>
        <v/>
      </c>
      <c r="I250" s="12" t="str">
        <f aca="false">IF(B250="","",IFERROR(INDEX('De-para'!$E$5:$E$304,MATCH(B250,'De-para'!$A$5:$A$304,0))&amp;"",""))</f>
        <v/>
      </c>
      <c r="J250" s="12" t="str">
        <f aca="false">IF(B250="","",IFERROR(INDEX('De-para'!$F$5:$F$304,MATCH(B250,'De-para'!$A$5:$A$304,0))&amp;"",""))</f>
        <v/>
      </c>
      <c r="K250" s="13" t="str">
        <f aca="false">IF(OR(J250="",D250=""),"",IF(J250="Receita",D250,-D250))</f>
        <v/>
      </c>
      <c r="L250" s="12" t="str">
        <f aca="false">IF(C250="","",IFERROR(INDEX('Centros de custo'!$C$5:$C$64,MATCH(C250,'Centros de custo'!$A$5:$A$64,0)),""))</f>
        <v/>
      </c>
      <c r="M250" s="12" t="str">
        <f aca="false">IF(C250="","",IFERROR(INDEX('Centros de custo'!$E$5:$E$64,MATCH(C250,'Centros de custo'!$A$5:$A$64,0)),""))</f>
        <v/>
      </c>
      <c r="N250" s="12" t="str">
        <f aca="false">IF(B250="","",IF(C250="","Sem CC",IF(ISNA(MATCH(C250,'Centros de custo'!$A$5:$A$64,0)),"Inexistente",IF(INDEX('Centros de custo'!$F$5:$F$64,MATCH(C250,'Centros de custo'!$A$5:$A$64,0))="Não","Inativo","OK"))))</f>
        <v/>
      </c>
      <c r="O250" s="12" t="str">
        <f aca="false">IF(B250="","",IF(G250="Sem de-para","Sem de-para",IF(IFERROR(INDEX('De-para'!$G$5:$G$304,MATCH(B250,'De-para'!$A$5:$A$304,0)),"")&lt;&gt;"OK","De-para inválido",IF(N250="Sem CC","Sem centro de custo",IF(N250&lt;&gt;"OK","Centro de custo "&amp;LOWER(N250),"OK")))))</f>
        <v/>
      </c>
    </row>
    <row r="251" customFormat="false" ht="15" hidden="false" customHeight="false" outlineLevel="0" collapsed="false">
      <c r="A251" s="18"/>
      <c r="B251" s="8"/>
      <c r="C251" s="8"/>
      <c r="D251" s="19"/>
      <c r="E251" s="11"/>
      <c r="F251" s="12" t="str">
        <f aca="false">IF(B251="","",IFERROR(INDEX('De-para'!$B$5:$B$304,MATCH(B251,'De-para'!$A$5:$A$304,0)),"Sem de-para"))</f>
        <v/>
      </c>
      <c r="G251" s="12" t="str">
        <f aca="false">IF(B251="","",IFERROR(INDEX('De-para'!$C$5:$C$304,MATCH(B251,'De-para'!$A$5:$A$304,0))&amp;"","Sem de-para"))</f>
        <v/>
      </c>
      <c r="H251" s="12" t="str">
        <f aca="false">IF(B251="","",IFERROR(INDEX('De-para'!$D$5:$D$304,MATCH(B251,'De-para'!$A$5:$A$304,0))&amp;"",""))</f>
        <v/>
      </c>
      <c r="I251" s="12" t="str">
        <f aca="false">IF(B251="","",IFERROR(INDEX('De-para'!$E$5:$E$304,MATCH(B251,'De-para'!$A$5:$A$304,0))&amp;"",""))</f>
        <v/>
      </c>
      <c r="J251" s="12" t="str">
        <f aca="false">IF(B251="","",IFERROR(INDEX('De-para'!$F$5:$F$304,MATCH(B251,'De-para'!$A$5:$A$304,0))&amp;"",""))</f>
        <v/>
      </c>
      <c r="K251" s="13" t="str">
        <f aca="false">IF(OR(J251="",D251=""),"",IF(J251="Receita",D251,-D251))</f>
        <v/>
      </c>
      <c r="L251" s="12" t="str">
        <f aca="false">IF(C251="","",IFERROR(INDEX('Centros de custo'!$C$5:$C$64,MATCH(C251,'Centros de custo'!$A$5:$A$64,0)),""))</f>
        <v/>
      </c>
      <c r="M251" s="12" t="str">
        <f aca="false">IF(C251="","",IFERROR(INDEX('Centros de custo'!$E$5:$E$64,MATCH(C251,'Centros de custo'!$A$5:$A$64,0)),""))</f>
        <v/>
      </c>
      <c r="N251" s="12" t="str">
        <f aca="false">IF(B251="","",IF(C251="","Sem CC",IF(ISNA(MATCH(C251,'Centros de custo'!$A$5:$A$64,0)),"Inexistente",IF(INDEX('Centros de custo'!$F$5:$F$64,MATCH(C251,'Centros de custo'!$A$5:$A$64,0))="Não","Inativo","OK"))))</f>
        <v/>
      </c>
      <c r="O251" s="12" t="str">
        <f aca="false">IF(B251="","",IF(G251="Sem de-para","Sem de-para",IF(IFERROR(INDEX('De-para'!$G$5:$G$304,MATCH(B251,'De-para'!$A$5:$A$304,0)),"")&lt;&gt;"OK","De-para inválido",IF(N251="Sem CC","Sem centro de custo",IF(N251&lt;&gt;"OK","Centro de custo "&amp;LOWER(N251),"OK")))))</f>
        <v/>
      </c>
    </row>
    <row r="252" customFormat="false" ht="15" hidden="false" customHeight="false" outlineLevel="0" collapsed="false">
      <c r="A252" s="18"/>
      <c r="B252" s="8"/>
      <c r="C252" s="8"/>
      <c r="D252" s="19"/>
      <c r="E252" s="11"/>
      <c r="F252" s="12" t="str">
        <f aca="false">IF(B252="","",IFERROR(INDEX('De-para'!$B$5:$B$304,MATCH(B252,'De-para'!$A$5:$A$304,0)),"Sem de-para"))</f>
        <v/>
      </c>
      <c r="G252" s="12" t="str">
        <f aca="false">IF(B252="","",IFERROR(INDEX('De-para'!$C$5:$C$304,MATCH(B252,'De-para'!$A$5:$A$304,0))&amp;"","Sem de-para"))</f>
        <v/>
      </c>
      <c r="H252" s="12" t="str">
        <f aca="false">IF(B252="","",IFERROR(INDEX('De-para'!$D$5:$D$304,MATCH(B252,'De-para'!$A$5:$A$304,0))&amp;"",""))</f>
        <v/>
      </c>
      <c r="I252" s="12" t="str">
        <f aca="false">IF(B252="","",IFERROR(INDEX('De-para'!$E$5:$E$304,MATCH(B252,'De-para'!$A$5:$A$304,0))&amp;"",""))</f>
        <v/>
      </c>
      <c r="J252" s="12" t="str">
        <f aca="false">IF(B252="","",IFERROR(INDEX('De-para'!$F$5:$F$304,MATCH(B252,'De-para'!$A$5:$A$304,0))&amp;"",""))</f>
        <v/>
      </c>
      <c r="K252" s="13" t="str">
        <f aca="false">IF(OR(J252="",D252=""),"",IF(J252="Receita",D252,-D252))</f>
        <v/>
      </c>
      <c r="L252" s="12" t="str">
        <f aca="false">IF(C252="","",IFERROR(INDEX('Centros de custo'!$C$5:$C$64,MATCH(C252,'Centros de custo'!$A$5:$A$64,0)),""))</f>
        <v/>
      </c>
      <c r="M252" s="12" t="str">
        <f aca="false">IF(C252="","",IFERROR(INDEX('Centros de custo'!$E$5:$E$64,MATCH(C252,'Centros de custo'!$A$5:$A$64,0)),""))</f>
        <v/>
      </c>
      <c r="N252" s="12" t="str">
        <f aca="false">IF(B252="","",IF(C252="","Sem CC",IF(ISNA(MATCH(C252,'Centros de custo'!$A$5:$A$64,0)),"Inexistente",IF(INDEX('Centros de custo'!$F$5:$F$64,MATCH(C252,'Centros de custo'!$A$5:$A$64,0))="Não","Inativo","OK"))))</f>
        <v/>
      </c>
      <c r="O252" s="12" t="str">
        <f aca="false">IF(B252="","",IF(G252="Sem de-para","Sem de-para",IF(IFERROR(INDEX('De-para'!$G$5:$G$304,MATCH(B252,'De-para'!$A$5:$A$304,0)),"")&lt;&gt;"OK","De-para inválido",IF(N252="Sem CC","Sem centro de custo",IF(N252&lt;&gt;"OK","Centro de custo "&amp;LOWER(N252),"OK")))))</f>
        <v/>
      </c>
    </row>
    <row r="253" customFormat="false" ht="15" hidden="false" customHeight="false" outlineLevel="0" collapsed="false">
      <c r="A253" s="18"/>
      <c r="B253" s="8"/>
      <c r="C253" s="8"/>
      <c r="D253" s="19"/>
      <c r="E253" s="11"/>
      <c r="F253" s="12" t="str">
        <f aca="false">IF(B253="","",IFERROR(INDEX('De-para'!$B$5:$B$304,MATCH(B253,'De-para'!$A$5:$A$304,0)),"Sem de-para"))</f>
        <v/>
      </c>
      <c r="G253" s="12" t="str">
        <f aca="false">IF(B253="","",IFERROR(INDEX('De-para'!$C$5:$C$304,MATCH(B253,'De-para'!$A$5:$A$304,0))&amp;"","Sem de-para"))</f>
        <v/>
      </c>
      <c r="H253" s="12" t="str">
        <f aca="false">IF(B253="","",IFERROR(INDEX('De-para'!$D$5:$D$304,MATCH(B253,'De-para'!$A$5:$A$304,0))&amp;"",""))</f>
        <v/>
      </c>
      <c r="I253" s="12" t="str">
        <f aca="false">IF(B253="","",IFERROR(INDEX('De-para'!$E$5:$E$304,MATCH(B253,'De-para'!$A$5:$A$304,0))&amp;"",""))</f>
        <v/>
      </c>
      <c r="J253" s="12" t="str">
        <f aca="false">IF(B253="","",IFERROR(INDEX('De-para'!$F$5:$F$304,MATCH(B253,'De-para'!$A$5:$A$304,0))&amp;"",""))</f>
        <v/>
      </c>
      <c r="K253" s="13" t="str">
        <f aca="false">IF(OR(J253="",D253=""),"",IF(J253="Receita",D253,-D253))</f>
        <v/>
      </c>
      <c r="L253" s="12" t="str">
        <f aca="false">IF(C253="","",IFERROR(INDEX('Centros de custo'!$C$5:$C$64,MATCH(C253,'Centros de custo'!$A$5:$A$64,0)),""))</f>
        <v/>
      </c>
      <c r="M253" s="12" t="str">
        <f aca="false">IF(C253="","",IFERROR(INDEX('Centros de custo'!$E$5:$E$64,MATCH(C253,'Centros de custo'!$A$5:$A$64,0)),""))</f>
        <v/>
      </c>
      <c r="N253" s="12" t="str">
        <f aca="false">IF(B253="","",IF(C253="","Sem CC",IF(ISNA(MATCH(C253,'Centros de custo'!$A$5:$A$64,0)),"Inexistente",IF(INDEX('Centros de custo'!$F$5:$F$64,MATCH(C253,'Centros de custo'!$A$5:$A$64,0))="Não","Inativo","OK"))))</f>
        <v/>
      </c>
      <c r="O253" s="12" t="str">
        <f aca="false">IF(B253="","",IF(G253="Sem de-para","Sem de-para",IF(IFERROR(INDEX('De-para'!$G$5:$G$304,MATCH(B253,'De-para'!$A$5:$A$304,0)),"")&lt;&gt;"OK","De-para inválido",IF(N253="Sem CC","Sem centro de custo",IF(N253&lt;&gt;"OK","Centro de custo "&amp;LOWER(N253),"OK")))))</f>
        <v/>
      </c>
    </row>
    <row r="254" customFormat="false" ht="15" hidden="false" customHeight="false" outlineLevel="0" collapsed="false">
      <c r="A254" s="18"/>
      <c r="B254" s="8"/>
      <c r="C254" s="8"/>
      <c r="D254" s="19"/>
      <c r="E254" s="11"/>
      <c r="F254" s="12" t="str">
        <f aca="false">IF(B254="","",IFERROR(INDEX('De-para'!$B$5:$B$304,MATCH(B254,'De-para'!$A$5:$A$304,0)),"Sem de-para"))</f>
        <v/>
      </c>
      <c r="G254" s="12" t="str">
        <f aca="false">IF(B254="","",IFERROR(INDEX('De-para'!$C$5:$C$304,MATCH(B254,'De-para'!$A$5:$A$304,0))&amp;"","Sem de-para"))</f>
        <v/>
      </c>
      <c r="H254" s="12" t="str">
        <f aca="false">IF(B254="","",IFERROR(INDEX('De-para'!$D$5:$D$304,MATCH(B254,'De-para'!$A$5:$A$304,0))&amp;"",""))</f>
        <v/>
      </c>
      <c r="I254" s="12" t="str">
        <f aca="false">IF(B254="","",IFERROR(INDEX('De-para'!$E$5:$E$304,MATCH(B254,'De-para'!$A$5:$A$304,0))&amp;"",""))</f>
        <v/>
      </c>
      <c r="J254" s="12" t="str">
        <f aca="false">IF(B254="","",IFERROR(INDEX('De-para'!$F$5:$F$304,MATCH(B254,'De-para'!$A$5:$A$304,0))&amp;"",""))</f>
        <v/>
      </c>
      <c r="K254" s="13" t="str">
        <f aca="false">IF(OR(J254="",D254=""),"",IF(J254="Receita",D254,-D254))</f>
        <v/>
      </c>
      <c r="L254" s="12" t="str">
        <f aca="false">IF(C254="","",IFERROR(INDEX('Centros de custo'!$C$5:$C$64,MATCH(C254,'Centros de custo'!$A$5:$A$64,0)),""))</f>
        <v/>
      </c>
      <c r="M254" s="12" t="str">
        <f aca="false">IF(C254="","",IFERROR(INDEX('Centros de custo'!$E$5:$E$64,MATCH(C254,'Centros de custo'!$A$5:$A$64,0)),""))</f>
        <v/>
      </c>
      <c r="N254" s="12" t="str">
        <f aca="false">IF(B254="","",IF(C254="","Sem CC",IF(ISNA(MATCH(C254,'Centros de custo'!$A$5:$A$64,0)),"Inexistente",IF(INDEX('Centros de custo'!$F$5:$F$64,MATCH(C254,'Centros de custo'!$A$5:$A$64,0))="Não","Inativo","OK"))))</f>
        <v/>
      </c>
      <c r="O254" s="12" t="str">
        <f aca="false">IF(B254="","",IF(G254="Sem de-para","Sem de-para",IF(IFERROR(INDEX('De-para'!$G$5:$G$304,MATCH(B254,'De-para'!$A$5:$A$304,0)),"")&lt;&gt;"OK","De-para inválido",IF(N254="Sem CC","Sem centro de custo",IF(N254&lt;&gt;"OK","Centro de custo "&amp;LOWER(N254),"OK")))))</f>
        <v/>
      </c>
    </row>
    <row r="255" customFormat="false" ht="15" hidden="false" customHeight="false" outlineLevel="0" collapsed="false">
      <c r="A255" s="18"/>
      <c r="B255" s="8"/>
      <c r="C255" s="8"/>
      <c r="D255" s="19"/>
      <c r="E255" s="11"/>
      <c r="F255" s="12" t="str">
        <f aca="false">IF(B255="","",IFERROR(INDEX('De-para'!$B$5:$B$304,MATCH(B255,'De-para'!$A$5:$A$304,0)),"Sem de-para"))</f>
        <v/>
      </c>
      <c r="G255" s="12" t="str">
        <f aca="false">IF(B255="","",IFERROR(INDEX('De-para'!$C$5:$C$304,MATCH(B255,'De-para'!$A$5:$A$304,0))&amp;"","Sem de-para"))</f>
        <v/>
      </c>
      <c r="H255" s="12" t="str">
        <f aca="false">IF(B255="","",IFERROR(INDEX('De-para'!$D$5:$D$304,MATCH(B255,'De-para'!$A$5:$A$304,0))&amp;"",""))</f>
        <v/>
      </c>
      <c r="I255" s="12" t="str">
        <f aca="false">IF(B255="","",IFERROR(INDEX('De-para'!$E$5:$E$304,MATCH(B255,'De-para'!$A$5:$A$304,0))&amp;"",""))</f>
        <v/>
      </c>
      <c r="J255" s="12" t="str">
        <f aca="false">IF(B255="","",IFERROR(INDEX('De-para'!$F$5:$F$304,MATCH(B255,'De-para'!$A$5:$A$304,0))&amp;"",""))</f>
        <v/>
      </c>
      <c r="K255" s="13" t="str">
        <f aca="false">IF(OR(J255="",D255=""),"",IF(J255="Receita",D255,-D255))</f>
        <v/>
      </c>
      <c r="L255" s="12" t="str">
        <f aca="false">IF(C255="","",IFERROR(INDEX('Centros de custo'!$C$5:$C$64,MATCH(C255,'Centros de custo'!$A$5:$A$64,0)),""))</f>
        <v/>
      </c>
      <c r="M255" s="12" t="str">
        <f aca="false">IF(C255="","",IFERROR(INDEX('Centros de custo'!$E$5:$E$64,MATCH(C255,'Centros de custo'!$A$5:$A$64,0)),""))</f>
        <v/>
      </c>
      <c r="N255" s="12" t="str">
        <f aca="false">IF(B255="","",IF(C255="","Sem CC",IF(ISNA(MATCH(C255,'Centros de custo'!$A$5:$A$64,0)),"Inexistente",IF(INDEX('Centros de custo'!$F$5:$F$64,MATCH(C255,'Centros de custo'!$A$5:$A$64,0))="Não","Inativo","OK"))))</f>
        <v/>
      </c>
      <c r="O255" s="12" t="str">
        <f aca="false">IF(B255="","",IF(G255="Sem de-para","Sem de-para",IF(IFERROR(INDEX('De-para'!$G$5:$G$304,MATCH(B255,'De-para'!$A$5:$A$304,0)),"")&lt;&gt;"OK","De-para inválido",IF(N255="Sem CC","Sem centro de custo",IF(N255&lt;&gt;"OK","Centro de custo "&amp;LOWER(N255),"OK")))))</f>
        <v/>
      </c>
    </row>
    <row r="256" customFormat="false" ht="15" hidden="false" customHeight="false" outlineLevel="0" collapsed="false">
      <c r="A256" s="18"/>
      <c r="B256" s="8"/>
      <c r="C256" s="8"/>
      <c r="D256" s="19"/>
      <c r="E256" s="11"/>
      <c r="F256" s="12" t="str">
        <f aca="false">IF(B256="","",IFERROR(INDEX('De-para'!$B$5:$B$304,MATCH(B256,'De-para'!$A$5:$A$304,0)),"Sem de-para"))</f>
        <v/>
      </c>
      <c r="G256" s="12" t="str">
        <f aca="false">IF(B256="","",IFERROR(INDEX('De-para'!$C$5:$C$304,MATCH(B256,'De-para'!$A$5:$A$304,0))&amp;"","Sem de-para"))</f>
        <v/>
      </c>
      <c r="H256" s="12" t="str">
        <f aca="false">IF(B256="","",IFERROR(INDEX('De-para'!$D$5:$D$304,MATCH(B256,'De-para'!$A$5:$A$304,0))&amp;"",""))</f>
        <v/>
      </c>
      <c r="I256" s="12" t="str">
        <f aca="false">IF(B256="","",IFERROR(INDEX('De-para'!$E$5:$E$304,MATCH(B256,'De-para'!$A$5:$A$304,0))&amp;"",""))</f>
        <v/>
      </c>
      <c r="J256" s="12" t="str">
        <f aca="false">IF(B256="","",IFERROR(INDEX('De-para'!$F$5:$F$304,MATCH(B256,'De-para'!$A$5:$A$304,0))&amp;"",""))</f>
        <v/>
      </c>
      <c r="K256" s="13" t="str">
        <f aca="false">IF(OR(J256="",D256=""),"",IF(J256="Receita",D256,-D256))</f>
        <v/>
      </c>
      <c r="L256" s="12" t="str">
        <f aca="false">IF(C256="","",IFERROR(INDEX('Centros de custo'!$C$5:$C$64,MATCH(C256,'Centros de custo'!$A$5:$A$64,0)),""))</f>
        <v/>
      </c>
      <c r="M256" s="12" t="str">
        <f aca="false">IF(C256="","",IFERROR(INDEX('Centros de custo'!$E$5:$E$64,MATCH(C256,'Centros de custo'!$A$5:$A$64,0)),""))</f>
        <v/>
      </c>
      <c r="N256" s="12" t="str">
        <f aca="false">IF(B256="","",IF(C256="","Sem CC",IF(ISNA(MATCH(C256,'Centros de custo'!$A$5:$A$64,0)),"Inexistente",IF(INDEX('Centros de custo'!$F$5:$F$64,MATCH(C256,'Centros de custo'!$A$5:$A$64,0))="Não","Inativo","OK"))))</f>
        <v/>
      </c>
      <c r="O256" s="12" t="str">
        <f aca="false">IF(B256="","",IF(G256="Sem de-para","Sem de-para",IF(IFERROR(INDEX('De-para'!$G$5:$G$304,MATCH(B256,'De-para'!$A$5:$A$304,0)),"")&lt;&gt;"OK","De-para inválido",IF(N256="Sem CC","Sem centro de custo",IF(N256&lt;&gt;"OK","Centro de custo "&amp;LOWER(N256),"OK")))))</f>
        <v/>
      </c>
    </row>
    <row r="257" customFormat="false" ht="15" hidden="false" customHeight="false" outlineLevel="0" collapsed="false">
      <c r="A257" s="18"/>
      <c r="B257" s="8"/>
      <c r="C257" s="8"/>
      <c r="D257" s="19"/>
      <c r="E257" s="11"/>
      <c r="F257" s="12" t="str">
        <f aca="false">IF(B257="","",IFERROR(INDEX('De-para'!$B$5:$B$304,MATCH(B257,'De-para'!$A$5:$A$304,0)),"Sem de-para"))</f>
        <v/>
      </c>
      <c r="G257" s="12" t="str">
        <f aca="false">IF(B257="","",IFERROR(INDEX('De-para'!$C$5:$C$304,MATCH(B257,'De-para'!$A$5:$A$304,0))&amp;"","Sem de-para"))</f>
        <v/>
      </c>
      <c r="H257" s="12" t="str">
        <f aca="false">IF(B257="","",IFERROR(INDEX('De-para'!$D$5:$D$304,MATCH(B257,'De-para'!$A$5:$A$304,0))&amp;"",""))</f>
        <v/>
      </c>
      <c r="I257" s="12" t="str">
        <f aca="false">IF(B257="","",IFERROR(INDEX('De-para'!$E$5:$E$304,MATCH(B257,'De-para'!$A$5:$A$304,0))&amp;"",""))</f>
        <v/>
      </c>
      <c r="J257" s="12" t="str">
        <f aca="false">IF(B257="","",IFERROR(INDEX('De-para'!$F$5:$F$304,MATCH(B257,'De-para'!$A$5:$A$304,0))&amp;"",""))</f>
        <v/>
      </c>
      <c r="K257" s="13" t="str">
        <f aca="false">IF(OR(J257="",D257=""),"",IF(J257="Receita",D257,-D257))</f>
        <v/>
      </c>
      <c r="L257" s="12" t="str">
        <f aca="false">IF(C257="","",IFERROR(INDEX('Centros de custo'!$C$5:$C$64,MATCH(C257,'Centros de custo'!$A$5:$A$64,0)),""))</f>
        <v/>
      </c>
      <c r="M257" s="12" t="str">
        <f aca="false">IF(C257="","",IFERROR(INDEX('Centros de custo'!$E$5:$E$64,MATCH(C257,'Centros de custo'!$A$5:$A$64,0)),""))</f>
        <v/>
      </c>
      <c r="N257" s="12" t="str">
        <f aca="false">IF(B257="","",IF(C257="","Sem CC",IF(ISNA(MATCH(C257,'Centros de custo'!$A$5:$A$64,0)),"Inexistente",IF(INDEX('Centros de custo'!$F$5:$F$64,MATCH(C257,'Centros de custo'!$A$5:$A$64,0))="Não","Inativo","OK"))))</f>
        <v/>
      </c>
      <c r="O257" s="12" t="str">
        <f aca="false">IF(B257="","",IF(G257="Sem de-para","Sem de-para",IF(IFERROR(INDEX('De-para'!$G$5:$G$304,MATCH(B257,'De-para'!$A$5:$A$304,0)),"")&lt;&gt;"OK","De-para inválido",IF(N257="Sem CC","Sem centro de custo",IF(N257&lt;&gt;"OK","Centro de custo "&amp;LOWER(N257),"OK")))))</f>
        <v/>
      </c>
    </row>
    <row r="258" customFormat="false" ht="15" hidden="false" customHeight="false" outlineLevel="0" collapsed="false">
      <c r="A258" s="18"/>
      <c r="B258" s="8"/>
      <c r="C258" s="8"/>
      <c r="D258" s="19"/>
      <c r="E258" s="11"/>
      <c r="F258" s="12" t="str">
        <f aca="false">IF(B258="","",IFERROR(INDEX('De-para'!$B$5:$B$304,MATCH(B258,'De-para'!$A$5:$A$304,0)),"Sem de-para"))</f>
        <v/>
      </c>
      <c r="G258" s="12" t="str">
        <f aca="false">IF(B258="","",IFERROR(INDEX('De-para'!$C$5:$C$304,MATCH(B258,'De-para'!$A$5:$A$304,0))&amp;"","Sem de-para"))</f>
        <v/>
      </c>
      <c r="H258" s="12" t="str">
        <f aca="false">IF(B258="","",IFERROR(INDEX('De-para'!$D$5:$D$304,MATCH(B258,'De-para'!$A$5:$A$304,0))&amp;"",""))</f>
        <v/>
      </c>
      <c r="I258" s="12" t="str">
        <f aca="false">IF(B258="","",IFERROR(INDEX('De-para'!$E$5:$E$304,MATCH(B258,'De-para'!$A$5:$A$304,0))&amp;"",""))</f>
        <v/>
      </c>
      <c r="J258" s="12" t="str">
        <f aca="false">IF(B258="","",IFERROR(INDEX('De-para'!$F$5:$F$304,MATCH(B258,'De-para'!$A$5:$A$304,0))&amp;"",""))</f>
        <v/>
      </c>
      <c r="K258" s="13" t="str">
        <f aca="false">IF(OR(J258="",D258=""),"",IF(J258="Receita",D258,-D258))</f>
        <v/>
      </c>
      <c r="L258" s="12" t="str">
        <f aca="false">IF(C258="","",IFERROR(INDEX('Centros de custo'!$C$5:$C$64,MATCH(C258,'Centros de custo'!$A$5:$A$64,0)),""))</f>
        <v/>
      </c>
      <c r="M258" s="12" t="str">
        <f aca="false">IF(C258="","",IFERROR(INDEX('Centros de custo'!$E$5:$E$64,MATCH(C258,'Centros de custo'!$A$5:$A$64,0)),""))</f>
        <v/>
      </c>
      <c r="N258" s="12" t="str">
        <f aca="false">IF(B258="","",IF(C258="","Sem CC",IF(ISNA(MATCH(C258,'Centros de custo'!$A$5:$A$64,0)),"Inexistente",IF(INDEX('Centros de custo'!$F$5:$F$64,MATCH(C258,'Centros de custo'!$A$5:$A$64,0))="Não","Inativo","OK"))))</f>
        <v/>
      </c>
      <c r="O258" s="12" t="str">
        <f aca="false">IF(B258="","",IF(G258="Sem de-para","Sem de-para",IF(IFERROR(INDEX('De-para'!$G$5:$G$304,MATCH(B258,'De-para'!$A$5:$A$304,0)),"")&lt;&gt;"OK","De-para inválido",IF(N258="Sem CC","Sem centro de custo",IF(N258&lt;&gt;"OK","Centro de custo "&amp;LOWER(N258),"OK")))))</f>
        <v/>
      </c>
    </row>
    <row r="259" customFormat="false" ht="15" hidden="false" customHeight="false" outlineLevel="0" collapsed="false">
      <c r="A259" s="18"/>
      <c r="B259" s="8"/>
      <c r="C259" s="8"/>
      <c r="D259" s="19"/>
      <c r="E259" s="11"/>
      <c r="F259" s="12" t="str">
        <f aca="false">IF(B259="","",IFERROR(INDEX('De-para'!$B$5:$B$304,MATCH(B259,'De-para'!$A$5:$A$304,0)),"Sem de-para"))</f>
        <v/>
      </c>
      <c r="G259" s="12" t="str">
        <f aca="false">IF(B259="","",IFERROR(INDEX('De-para'!$C$5:$C$304,MATCH(B259,'De-para'!$A$5:$A$304,0))&amp;"","Sem de-para"))</f>
        <v/>
      </c>
      <c r="H259" s="12" t="str">
        <f aca="false">IF(B259="","",IFERROR(INDEX('De-para'!$D$5:$D$304,MATCH(B259,'De-para'!$A$5:$A$304,0))&amp;"",""))</f>
        <v/>
      </c>
      <c r="I259" s="12" t="str">
        <f aca="false">IF(B259="","",IFERROR(INDEX('De-para'!$E$5:$E$304,MATCH(B259,'De-para'!$A$5:$A$304,0))&amp;"",""))</f>
        <v/>
      </c>
      <c r="J259" s="12" t="str">
        <f aca="false">IF(B259="","",IFERROR(INDEX('De-para'!$F$5:$F$304,MATCH(B259,'De-para'!$A$5:$A$304,0))&amp;"",""))</f>
        <v/>
      </c>
      <c r="K259" s="13" t="str">
        <f aca="false">IF(OR(J259="",D259=""),"",IF(J259="Receita",D259,-D259))</f>
        <v/>
      </c>
      <c r="L259" s="12" t="str">
        <f aca="false">IF(C259="","",IFERROR(INDEX('Centros de custo'!$C$5:$C$64,MATCH(C259,'Centros de custo'!$A$5:$A$64,0)),""))</f>
        <v/>
      </c>
      <c r="M259" s="12" t="str">
        <f aca="false">IF(C259="","",IFERROR(INDEX('Centros de custo'!$E$5:$E$64,MATCH(C259,'Centros de custo'!$A$5:$A$64,0)),""))</f>
        <v/>
      </c>
      <c r="N259" s="12" t="str">
        <f aca="false">IF(B259="","",IF(C259="","Sem CC",IF(ISNA(MATCH(C259,'Centros de custo'!$A$5:$A$64,0)),"Inexistente",IF(INDEX('Centros de custo'!$F$5:$F$64,MATCH(C259,'Centros de custo'!$A$5:$A$64,0))="Não","Inativo","OK"))))</f>
        <v/>
      </c>
      <c r="O259" s="12" t="str">
        <f aca="false">IF(B259="","",IF(G259="Sem de-para","Sem de-para",IF(IFERROR(INDEX('De-para'!$G$5:$G$304,MATCH(B259,'De-para'!$A$5:$A$304,0)),"")&lt;&gt;"OK","De-para inválido",IF(N259="Sem CC","Sem centro de custo",IF(N259&lt;&gt;"OK","Centro de custo "&amp;LOWER(N259),"OK")))))</f>
        <v/>
      </c>
    </row>
    <row r="260" customFormat="false" ht="15" hidden="false" customHeight="false" outlineLevel="0" collapsed="false">
      <c r="A260" s="18"/>
      <c r="B260" s="8"/>
      <c r="C260" s="8"/>
      <c r="D260" s="19"/>
      <c r="E260" s="11"/>
      <c r="F260" s="12" t="str">
        <f aca="false">IF(B260="","",IFERROR(INDEX('De-para'!$B$5:$B$304,MATCH(B260,'De-para'!$A$5:$A$304,0)),"Sem de-para"))</f>
        <v/>
      </c>
      <c r="G260" s="12" t="str">
        <f aca="false">IF(B260="","",IFERROR(INDEX('De-para'!$C$5:$C$304,MATCH(B260,'De-para'!$A$5:$A$304,0))&amp;"","Sem de-para"))</f>
        <v/>
      </c>
      <c r="H260" s="12" t="str">
        <f aca="false">IF(B260="","",IFERROR(INDEX('De-para'!$D$5:$D$304,MATCH(B260,'De-para'!$A$5:$A$304,0))&amp;"",""))</f>
        <v/>
      </c>
      <c r="I260" s="12" t="str">
        <f aca="false">IF(B260="","",IFERROR(INDEX('De-para'!$E$5:$E$304,MATCH(B260,'De-para'!$A$5:$A$304,0))&amp;"",""))</f>
        <v/>
      </c>
      <c r="J260" s="12" t="str">
        <f aca="false">IF(B260="","",IFERROR(INDEX('De-para'!$F$5:$F$304,MATCH(B260,'De-para'!$A$5:$A$304,0))&amp;"",""))</f>
        <v/>
      </c>
      <c r="K260" s="13" t="str">
        <f aca="false">IF(OR(J260="",D260=""),"",IF(J260="Receita",D260,-D260))</f>
        <v/>
      </c>
      <c r="L260" s="12" t="str">
        <f aca="false">IF(C260="","",IFERROR(INDEX('Centros de custo'!$C$5:$C$64,MATCH(C260,'Centros de custo'!$A$5:$A$64,0)),""))</f>
        <v/>
      </c>
      <c r="M260" s="12" t="str">
        <f aca="false">IF(C260="","",IFERROR(INDEX('Centros de custo'!$E$5:$E$64,MATCH(C260,'Centros de custo'!$A$5:$A$64,0)),""))</f>
        <v/>
      </c>
      <c r="N260" s="12" t="str">
        <f aca="false">IF(B260="","",IF(C260="","Sem CC",IF(ISNA(MATCH(C260,'Centros de custo'!$A$5:$A$64,0)),"Inexistente",IF(INDEX('Centros de custo'!$F$5:$F$64,MATCH(C260,'Centros de custo'!$A$5:$A$64,0))="Não","Inativo","OK"))))</f>
        <v/>
      </c>
      <c r="O260" s="12" t="str">
        <f aca="false">IF(B260="","",IF(G260="Sem de-para","Sem de-para",IF(IFERROR(INDEX('De-para'!$G$5:$G$304,MATCH(B260,'De-para'!$A$5:$A$304,0)),"")&lt;&gt;"OK","De-para inválido",IF(N260="Sem CC","Sem centro de custo",IF(N260&lt;&gt;"OK","Centro de custo "&amp;LOWER(N260),"OK")))))</f>
        <v/>
      </c>
    </row>
    <row r="261" customFormat="false" ht="15" hidden="false" customHeight="false" outlineLevel="0" collapsed="false">
      <c r="A261" s="18"/>
      <c r="B261" s="8"/>
      <c r="C261" s="8"/>
      <c r="D261" s="19"/>
      <c r="E261" s="11"/>
      <c r="F261" s="12" t="str">
        <f aca="false">IF(B261="","",IFERROR(INDEX('De-para'!$B$5:$B$304,MATCH(B261,'De-para'!$A$5:$A$304,0)),"Sem de-para"))</f>
        <v/>
      </c>
      <c r="G261" s="12" t="str">
        <f aca="false">IF(B261="","",IFERROR(INDEX('De-para'!$C$5:$C$304,MATCH(B261,'De-para'!$A$5:$A$304,0))&amp;"","Sem de-para"))</f>
        <v/>
      </c>
      <c r="H261" s="12" t="str">
        <f aca="false">IF(B261="","",IFERROR(INDEX('De-para'!$D$5:$D$304,MATCH(B261,'De-para'!$A$5:$A$304,0))&amp;"",""))</f>
        <v/>
      </c>
      <c r="I261" s="12" t="str">
        <f aca="false">IF(B261="","",IFERROR(INDEX('De-para'!$E$5:$E$304,MATCH(B261,'De-para'!$A$5:$A$304,0))&amp;"",""))</f>
        <v/>
      </c>
      <c r="J261" s="12" t="str">
        <f aca="false">IF(B261="","",IFERROR(INDEX('De-para'!$F$5:$F$304,MATCH(B261,'De-para'!$A$5:$A$304,0))&amp;"",""))</f>
        <v/>
      </c>
      <c r="K261" s="13" t="str">
        <f aca="false">IF(OR(J261="",D261=""),"",IF(J261="Receita",D261,-D261))</f>
        <v/>
      </c>
      <c r="L261" s="12" t="str">
        <f aca="false">IF(C261="","",IFERROR(INDEX('Centros de custo'!$C$5:$C$64,MATCH(C261,'Centros de custo'!$A$5:$A$64,0)),""))</f>
        <v/>
      </c>
      <c r="M261" s="12" t="str">
        <f aca="false">IF(C261="","",IFERROR(INDEX('Centros de custo'!$E$5:$E$64,MATCH(C261,'Centros de custo'!$A$5:$A$64,0)),""))</f>
        <v/>
      </c>
      <c r="N261" s="12" t="str">
        <f aca="false">IF(B261="","",IF(C261="","Sem CC",IF(ISNA(MATCH(C261,'Centros de custo'!$A$5:$A$64,0)),"Inexistente",IF(INDEX('Centros de custo'!$F$5:$F$64,MATCH(C261,'Centros de custo'!$A$5:$A$64,0))="Não","Inativo","OK"))))</f>
        <v/>
      </c>
      <c r="O261" s="12" t="str">
        <f aca="false">IF(B261="","",IF(G261="Sem de-para","Sem de-para",IF(IFERROR(INDEX('De-para'!$G$5:$G$304,MATCH(B261,'De-para'!$A$5:$A$304,0)),"")&lt;&gt;"OK","De-para inválido",IF(N261="Sem CC","Sem centro de custo",IF(N261&lt;&gt;"OK","Centro de custo "&amp;LOWER(N261),"OK")))))</f>
        <v/>
      </c>
    </row>
    <row r="262" customFormat="false" ht="15" hidden="false" customHeight="false" outlineLevel="0" collapsed="false">
      <c r="A262" s="18"/>
      <c r="B262" s="8"/>
      <c r="C262" s="8"/>
      <c r="D262" s="19"/>
      <c r="E262" s="11"/>
      <c r="F262" s="12" t="str">
        <f aca="false">IF(B262="","",IFERROR(INDEX('De-para'!$B$5:$B$304,MATCH(B262,'De-para'!$A$5:$A$304,0)),"Sem de-para"))</f>
        <v/>
      </c>
      <c r="G262" s="12" t="str">
        <f aca="false">IF(B262="","",IFERROR(INDEX('De-para'!$C$5:$C$304,MATCH(B262,'De-para'!$A$5:$A$304,0))&amp;"","Sem de-para"))</f>
        <v/>
      </c>
      <c r="H262" s="12" t="str">
        <f aca="false">IF(B262="","",IFERROR(INDEX('De-para'!$D$5:$D$304,MATCH(B262,'De-para'!$A$5:$A$304,0))&amp;"",""))</f>
        <v/>
      </c>
      <c r="I262" s="12" t="str">
        <f aca="false">IF(B262="","",IFERROR(INDEX('De-para'!$E$5:$E$304,MATCH(B262,'De-para'!$A$5:$A$304,0))&amp;"",""))</f>
        <v/>
      </c>
      <c r="J262" s="12" t="str">
        <f aca="false">IF(B262="","",IFERROR(INDEX('De-para'!$F$5:$F$304,MATCH(B262,'De-para'!$A$5:$A$304,0))&amp;"",""))</f>
        <v/>
      </c>
      <c r="K262" s="13" t="str">
        <f aca="false">IF(OR(J262="",D262=""),"",IF(J262="Receita",D262,-D262))</f>
        <v/>
      </c>
      <c r="L262" s="12" t="str">
        <f aca="false">IF(C262="","",IFERROR(INDEX('Centros de custo'!$C$5:$C$64,MATCH(C262,'Centros de custo'!$A$5:$A$64,0)),""))</f>
        <v/>
      </c>
      <c r="M262" s="12" t="str">
        <f aca="false">IF(C262="","",IFERROR(INDEX('Centros de custo'!$E$5:$E$64,MATCH(C262,'Centros de custo'!$A$5:$A$64,0)),""))</f>
        <v/>
      </c>
      <c r="N262" s="12" t="str">
        <f aca="false">IF(B262="","",IF(C262="","Sem CC",IF(ISNA(MATCH(C262,'Centros de custo'!$A$5:$A$64,0)),"Inexistente",IF(INDEX('Centros de custo'!$F$5:$F$64,MATCH(C262,'Centros de custo'!$A$5:$A$64,0))="Não","Inativo","OK"))))</f>
        <v/>
      </c>
      <c r="O262" s="12" t="str">
        <f aca="false">IF(B262="","",IF(G262="Sem de-para","Sem de-para",IF(IFERROR(INDEX('De-para'!$G$5:$G$304,MATCH(B262,'De-para'!$A$5:$A$304,0)),"")&lt;&gt;"OK","De-para inválido",IF(N262="Sem CC","Sem centro de custo",IF(N262&lt;&gt;"OK","Centro de custo "&amp;LOWER(N262),"OK")))))</f>
        <v/>
      </c>
    </row>
    <row r="263" customFormat="false" ht="15" hidden="false" customHeight="false" outlineLevel="0" collapsed="false">
      <c r="A263" s="18"/>
      <c r="B263" s="8"/>
      <c r="C263" s="8"/>
      <c r="D263" s="19"/>
      <c r="E263" s="11"/>
      <c r="F263" s="12" t="str">
        <f aca="false">IF(B263="","",IFERROR(INDEX('De-para'!$B$5:$B$304,MATCH(B263,'De-para'!$A$5:$A$304,0)),"Sem de-para"))</f>
        <v/>
      </c>
      <c r="G263" s="12" t="str">
        <f aca="false">IF(B263="","",IFERROR(INDEX('De-para'!$C$5:$C$304,MATCH(B263,'De-para'!$A$5:$A$304,0))&amp;"","Sem de-para"))</f>
        <v/>
      </c>
      <c r="H263" s="12" t="str">
        <f aca="false">IF(B263="","",IFERROR(INDEX('De-para'!$D$5:$D$304,MATCH(B263,'De-para'!$A$5:$A$304,0))&amp;"",""))</f>
        <v/>
      </c>
      <c r="I263" s="12" t="str">
        <f aca="false">IF(B263="","",IFERROR(INDEX('De-para'!$E$5:$E$304,MATCH(B263,'De-para'!$A$5:$A$304,0))&amp;"",""))</f>
        <v/>
      </c>
      <c r="J263" s="12" t="str">
        <f aca="false">IF(B263="","",IFERROR(INDEX('De-para'!$F$5:$F$304,MATCH(B263,'De-para'!$A$5:$A$304,0))&amp;"",""))</f>
        <v/>
      </c>
      <c r="K263" s="13" t="str">
        <f aca="false">IF(OR(J263="",D263=""),"",IF(J263="Receita",D263,-D263))</f>
        <v/>
      </c>
      <c r="L263" s="12" t="str">
        <f aca="false">IF(C263="","",IFERROR(INDEX('Centros de custo'!$C$5:$C$64,MATCH(C263,'Centros de custo'!$A$5:$A$64,0)),""))</f>
        <v/>
      </c>
      <c r="M263" s="12" t="str">
        <f aca="false">IF(C263="","",IFERROR(INDEX('Centros de custo'!$E$5:$E$64,MATCH(C263,'Centros de custo'!$A$5:$A$64,0)),""))</f>
        <v/>
      </c>
      <c r="N263" s="12" t="str">
        <f aca="false">IF(B263="","",IF(C263="","Sem CC",IF(ISNA(MATCH(C263,'Centros de custo'!$A$5:$A$64,0)),"Inexistente",IF(INDEX('Centros de custo'!$F$5:$F$64,MATCH(C263,'Centros de custo'!$A$5:$A$64,0))="Não","Inativo","OK"))))</f>
        <v/>
      </c>
      <c r="O263" s="12" t="str">
        <f aca="false">IF(B263="","",IF(G263="Sem de-para","Sem de-para",IF(IFERROR(INDEX('De-para'!$G$5:$G$304,MATCH(B263,'De-para'!$A$5:$A$304,0)),"")&lt;&gt;"OK","De-para inválido",IF(N263="Sem CC","Sem centro de custo",IF(N263&lt;&gt;"OK","Centro de custo "&amp;LOWER(N263),"OK")))))</f>
        <v/>
      </c>
    </row>
    <row r="264" customFormat="false" ht="15" hidden="false" customHeight="false" outlineLevel="0" collapsed="false">
      <c r="A264" s="18"/>
      <c r="B264" s="8"/>
      <c r="C264" s="8"/>
      <c r="D264" s="19"/>
      <c r="E264" s="11"/>
      <c r="F264" s="12" t="str">
        <f aca="false">IF(B264="","",IFERROR(INDEX('De-para'!$B$5:$B$304,MATCH(B264,'De-para'!$A$5:$A$304,0)),"Sem de-para"))</f>
        <v/>
      </c>
      <c r="G264" s="12" t="str">
        <f aca="false">IF(B264="","",IFERROR(INDEX('De-para'!$C$5:$C$304,MATCH(B264,'De-para'!$A$5:$A$304,0))&amp;"","Sem de-para"))</f>
        <v/>
      </c>
      <c r="H264" s="12" t="str">
        <f aca="false">IF(B264="","",IFERROR(INDEX('De-para'!$D$5:$D$304,MATCH(B264,'De-para'!$A$5:$A$304,0))&amp;"",""))</f>
        <v/>
      </c>
      <c r="I264" s="12" t="str">
        <f aca="false">IF(B264="","",IFERROR(INDEX('De-para'!$E$5:$E$304,MATCH(B264,'De-para'!$A$5:$A$304,0))&amp;"",""))</f>
        <v/>
      </c>
      <c r="J264" s="12" t="str">
        <f aca="false">IF(B264="","",IFERROR(INDEX('De-para'!$F$5:$F$304,MATCH(B264,'De-para'!$A$5:$A$304,0))&amp;"",""))</f>
        <v/>
      </c>
      <c r="K264" s="13" t="str">
        <f aca="false">IF(OR(J264="",D264=""),"",IF(J264="Receita",D264,-D264))</f>
        <v/>
      </c>
      <c r="L264" s="12" t="str">
        <f aca="false">IF(C264="","",IFERROR(INDEX('Centros de custo'!$C$5:$C$64,MATCH(C264,'Centros de custo'!$A$5:$A$64,0)),""))</f>
        <v/>
      </c>
      <c r="M264" s="12" t="str">
        <f aca="false">IF(C264="","",IFERROR(INDEX('Centros de custo'!$E$5:$E$64,MATCH(C264,'Centros de custo'!$A$5:$A$64,0)),""))</f>
        <v/>
      </c>
      <c r="N264" s="12" t="str">
        <f aca="false">IF(B264="","",IF(C264="","Sem CC",IF(ISNA(MATCH(C264,'Centros de custo'!$A$5:$A$64,0)),"Inexistente",IF(INDEX('Centros de custo'!$F$5:$F$64,MATCH(C264,'Centros de custo'!$A$5:$A$64,0))="Não","Inativo","OK"))))</f>
        <v/>
      </c>
      <c r="O264" s="12" t="str">
        <f aca="false">IF(B264="","",IF(G264="Sem de-para","Sem de-para",IF(IFERROR(INDEX('De-para'!$G$5:$G$304,MATCH(B264,'De-para'!$A$5:$A$304,0)),"")&lt;&gt;"OK","De-para inválido",IF(N264="Sem CC","Sem centro de custo",IF(N264&lt;&gt;"OK","Centro de custo "&amp;LOWER(N264),"OK")))))</f>
        <v/>
      </c>
    </row>
    <row r="265" customFormat="false" ht="15" hidden="false" customHeight="false" outlineLevel="0" collapsed="false">
      <c r="A265" s="18"/>
      <c r="B265" s="8"/>
      <c r="C265" s="8"/>
      <c r="D265" s="19"/>
      <c r="E265" s="11"/>
      <c r="F265" s="12" t="str">
        <f aca="false">IF(B265="","",IFERROR(INDEX('De-para'!$B$5:$B$304,MATCH(B265,'De-para'!$A$5:$A$304,0)),"Sem de-para"))</f>
        <v/>
      </c>
      <c r="G265" s="12" t="str">
        <f aca="false">IF(B265="","",IFERROR(INDEX('De-para'!$C$5:$C$304,MATCH(B265,'De-para'!$A$5:$A$304,0))&amp;"","Sem de-para"))</f>
        <v/>
      </c>
      <c r="H265" s="12" t="str">
        <f aca="false">IF(B265="","",IFERROR(INDEX('De-para'!$D$5:$D$304,MATCH(B265,'De-para'!$A$5:$A$304,0))&amp;"",""))</f>
        <v/>
      </c>
      <c r="I265" s="12" t="str">
        <f aca="false">IF(B265="","",IFERROR(INDEX('De-para'!$E$5:$E$304,MATCH(B265,'De-para'!$A$5:$A$304,0))&amp;"",""))</f>
        <v/>
      </c>
      <c r="J265" s="12" t="str">
        <f aca="false">IF(B265="","",IFERROR(INDEX('De-para'!$F$5:$F$304,MATCH(B265,'De-para'!$A$5:$A$304,0))&amp;"",""))</f>
        <v/>
      </c>
      <c r="K265" s="13" t="str">
        <f aca="false">IF(OR(J265="",D265=""),"",IF(J265="Receita",D265,-D265))</f>
        <v/>
      </c>
      <c r="L265" s="12" t="str">
        <f aca="false">IF(C265="","",IFERROR(INDEX('Centros de custo'!$C$5:$C$64,MATCH(C265,'Centros de custo'!$A$5:$A$64,0)),""))</f>
        <v/>
      </c>
      <c r="M265" s="12" t="str">
        <f aca="false">IF(C265="","",IFERROR(INDEX('Centros de custo'!$E$5:$E$64,MATCH(C265,'Centros de custo'!$A$5:$A$64,0)),""))</f>
        <v/>
      </c>
      <c r="N265" s="12" t="str">
        <f aca="false">IF(B265="","",IF(C265="","Sem CC",IF(ISNA(MATCH(C265,'Centros de custo'!$A$5:$A$64,0)),"Inexistente",IF(INDEX('Centros de custo'!$F$5:$F$64,MATCH(C265,'Centros de custo'!$A$5:$A$64,0))="Não","Inativo","OK"))))</f>
        <v/>
      </c>
      <c r="O265" s="12" t="str">
        <f aca="false">IF(B265="","",IF(G265="Sem de-para","Sem de-para",IF(IFERROR(INDEX('De-para'!$G$5:$G$304,MATCH(B265,'De-para'!$A$5:$A$304,0)),"")&lt;&gt;"OK","De-para inválido",IF(N265="Sem CC","Sem centro de custo",IF(N265&lt;&gt;"OK","Centro de custo "&amp;LOWER(N265),"OK")))))</f>
        <v/>
      </c>
    </row>
    <row r="266" customFormat="false" ht="15" hidden="false" customHeight="false" outlineLevel="0" collapsed="false">
      <c r="A266" s="18"/>
      <c r="B266" s="8"/>
      <c r="C266" s="8"/>
      <c r="D266" s="19"/>
      <c r="E266" s="11"/>
      <c r="F266" s="12" t="str">
        <f aca="false">IF(B266="","",IFERROR(INDEX('De-para'!$B$5:$B$304,MATCH(B266,'De-para'!$A$5:$A$304,0)),"Sem de-para"))</f>
        <v/>
      </c>
      <c r="G266" s="12" t="str">
        <f aca="false">IF(B266="","",IFERROR(INDEX('De-para'!$C$5:$C$304,MATCH(B266,'De-para'!$A$5:$A$304,0))&amp;"","Sem de-para"))</f>
        <v/>
      </c>
      <c r="H266" s="12" t="str">
        <f aca="false">IF(B266="","",IFERROR(INDEX('De-para'!$D$5:$D$304,MATCH(B266,'De-para'!$A$5:$A$304,0))&amp;"",""))</f>
        <v/>
      </c>
      <c r="I266" s="12" t="str">
        <f aca="false">IF(B266="","",IFERROR(INDEX('De-para'!$E$5:$E$304,MATCH(B266,'De-para'!$A$5:$A$304,0))&amp;"",""))</f>
        <v/>
      </c>
      <c r="J266" s="12" t="str">
        <f aca="false">IF(B266="","",IFERROR(INDEX('De-para'!$F$5:$F$304,MATCH(B266,'De-para'!$A$5:$A$304,0))&amp;"",""))</f>
        <v/>
      </c>
      <c r="K266" s="13" t="str">
        <f aca="false">IF(OR(J266="",D266=""),"",IF(J266="Receita",D266,-D266))</f>
        <v/>
      </c>
      <c r="L266" s="12" t="str">
        <f aca="false">IF(C266="","",IFERROR(INDEX('Centros de custo'!$C$5:$C$64,MATCH(C266,'Centros de custo'!$A$5:$A$64,0)),""))</f>
        <v/>
      </c>
      <c r="M266" s="12" t="str">
        <f aca="false">IF(C266="","",IFERROR(INDEX('Centros de custo'!$E$5:$E$64,MATCH(C266,'Centros de custo'!$A$5:$A$64,0)),""))</f>
        <v/>
      </c>
      <c r="N266" s="12" t="str">
        <f aca="false">IF(B266="","",IF(C266="","Sem CC",IF(ISNA(MATCH(C266,'Centros de custo'!$A$5:$A$64,0)),"Inexistente",IF(INDEX('Centros de custo'!$F$5:$F$64,MATCH(C266,'Centros de custo'!$A$5:$A$64,0))="Não","Inativo","OK"))))</f>
        <v/>
      </c>
      <c r="O266" s="12" t="str">
        <f aca="false">IF(B266="","",IF(G266="Sem de-para","Sem de-para",IF(IFERROR(INDEX('De-para'!$G$5:$G$304,MATCH(B266,'De-para'!$A$5:$A$304,0)),"")&lt;&gt;"OK","De-para inválido",IF(N266="Sem CC","Sem centro de custo",IF(N266&lt;&gt;"OK","Centro de custo "&amp;LOWER(N266),"OK")))))</f>
        <v/>
      </c>
    </row>
    <row r="267" customFormat="false" ht="15" hidden="false" customHeight="false" outlineLevel="0" collapsed="false">
      <c r="A267" s="18"/>
      <c r="B267" s="8"/>
      <c r="C267" s="8"/>
      <c r="D267" s="19"/>
      <c r="E267" s="11"/>
      <c r="F267" s="12" t="str">
        <f aca="false">IF(B267="","",IFERROR(INDEX('De-para'!$B$5:$B$304,MATCH(B267,'De-para'!$A$5:$A$304,0)),"Sem de-para"))</f>
        <v/>
      </c>
      <c r="G267" s="12" t="str">
        <f aca="false">IF(B267="","",IFERROR(INDEX('De-para'!$C$5:$C$304,MATCH(B267,'De-para'!$A$5:$A$304,0))&amp;"","Sem de-para"))</f>
        <v/>
      </c>
      <c r="H267" s="12" t="str">
        <f aca="false">IF(B267="","",IFERROR(INDEX('De-para'!$D$5:$D$304,MATCH(B267,'De-para'!$A$5:$A$304,0))&amp;"",""))</f>
        <v/>
      </c>
      <c r="I267" s="12" t="str">
        <f aca="false">IF(B267="","",IFERROR(INDEX('De-para'!$E$5:$E$304,MATCH(B267,'De-para'!$A$5:$A$304,0))&amp;"",""))</f>
        <v/>
      </c>
      <c r="J267" s="12" t="str">
        <f aca="false">IF(B267="","",IFERROR(INDEX('De-para'!$F$5:$F$304,MATCH(B267,'De-para'!$A$5:$A$304,0))&amp;"",""))</f>
        <v/>
      </c>
      <c r="K267" s="13" t="str">
        <f aca="false">IF(OR(J267="",D267=""),"",IF(J267="Receita",D267,-D267))</f>
        <v/>
      </c>
      <c r="L267" s="12" t="str">
        <f aca="false">IF(C267="","",IFERROR(INDEX('Centros de custo'!$C$5:$C$64,MATCH(C267,'Centros de custo'!$A$5:$A$64,0)),""))</f>
        <v/>
      </c>
      <c r="M267" s="12" t="str">
        <f aca="false">IF(C267="","",IFERROR(INDEX('Centros de custo'!$E$5:$E$64,MATCH(C267,'Centros de custo'!$A$5:$A$64,0)),""))</f>
        <v/>
      </c>
      <c r="N267" s="12" t="str">
        <f aca="false">IF(B267="","",IF(C267="","Sem CC",IF(ISNA(MATCH(C267,'Centros de custo'!$A$5:$A$64,0)),"Inexistente",IF(INDEX('Centros de custo'!$F$5:$F$64,MATCH(C267,'Centros de custo'!$A$5:$A$64,0))="Não","Inativo","OK"))))</f>
        <v/>
      </c>
      <c r="O267" s="12" t="str">
        <f aca="false">IF(B267="","",IF(G267="Sem de-para","Sem de-para",IF(IFERROR(INDEX('De-para'!$G$5:$G$304,MATCH(B267,'De-para'!$A$5:$A$304,0)),"")&lt;&gt;"OK","De-para inválido",IF(N267="Sem CC","Sem centro de custo",IF(N267&lt;&gt;"OK","Centro de custo "&amp;LOWER(N267),"OK")))))</f>
        <v/>
      </c>
    </row>
    <row r="268" customFormat="false" ht="15" hidden="false" customHeight="false" outlineLevel="0" collapsed="false">
      <c r="A268" s="18"/>
      <c r="B268" s="8"/>
      <c r="C268" s="8"/>
      <c r="D268" s="19"/>
      <c r="E268" s="11"/>
      <c r="F268" s="12" t="str">
        <f aca="false">IF(B268="","",IFERROR(INDEX('De-para'!$B$5:$B$304,MATCH(B268,'De-para'!$A$5:$A$304,0)),"Sem de-para"))</f>
        <v/>
      </c>
      <c r="G268" s="12" t="str">
        <f aca="false">IF(B268="","",IFERROR(INDEX('De-para'!$C$5:$C$304,MATCH(B268,'De-para'!$A$5:$A$304,0))&amp;"","Sem de-para"))</f>
        <v/>
      </c>
      <c r="H268" s="12" t="str">
        <f aca="false">IF(B268="","",IFERROR(INDEX('De-para'!$D$5:$D$304,MATCH(B268,'De-para'!$A$5:$A$304,0))&amp;"",""))</f>
        <v/>
      </c>
      <c r="I268" s="12" t="str">
        <f aca="false">IF(B268="","",IFERROR(INDEX('De-para'!$E$5:$E$304,MATCH(B268,'De-para'!$A$5:$A$304,0))&amp;"",""))</f>
        <v/>
      </c>
      <c r="J268" s="12" t="str">
        <f aca="false">IF(B268="","",IFERROR(INDEX('De-para'!$F$5:$F$304,MATCH(B268,'De-para'!$A$5:$A$304,0))&amp;"",""))</f>
        <v/>
      </c>
      <c r="K268" s="13" t="str">
        <f aca="false">IF(OR(J268="",D268=""),"",IF(J268="Receita",D268,-D268))</f>
        <v/>
      </c>
      <c r="L268" s="12" t="str">
        <f aca="false">IF(C268="","",IFERROR(INDEX('Centros de custo'!$C$5:$C$64,MATCH(C268,'Centros de custo'!$A$5:$A$64,0)),""))</f>
        <v/>
      </c>
      <c r="M268" s="12" t="str">
        <f aca="false">IF(C268="","",IFERROR(INDEX('Centros de custo'!$E$5:$E$64,MATCH(C268,'Centros de custo'!$A$5:$A$64,0)),""))</f>
        <v/>
      </c>
      <c r="N268" s="12" t="str">
        <f aca="false">IF(B268="","",IF(C268="","Sem CC",IF(ISNA(MATCH(C268,'Centros de custo'!$A$5:$A$64,0)),"Inexistente",IF(INDEX('Centros de custo'!$F$5:$F$64,MATCH(C268,'Centros de custo'!$A$5:$A$64,0))="Não","Inativo","OK"))))</f>
        <v/>
      </c>
      <c r="O268" s="12" t="str">
        <f aca="false">IF(B268="","",IF(G268="Sem de-para","Sem de-para",IF(IFERROR(INDEX('De-para'!$G$5:$G$304,MATCH(B268,'De-para'!$A$5:$A$304,0)),"")&lt;&gt;"OK","De-para inválido",IF(N268="Sem CC","Sem centro de custo",IF(N268&lt;&gt;"OK","Centro de custo "&amp;LOWER(N268),"OK")))))</f>
        <v/>
      </c>
    </row>
    <row r="269" customFormat="false" ht="15" hidden="false" customHeight="false" outlineLevel="0" collapsed="false">
      <c r="A269" s="18"/>
      <c r="B269" s="8"/>
      <c r="C269" s="8"/>
      <c r="D269" s="19"/>
      <c r="E269" s="11"/>
      <c r="F269" s="12" t="str">
        <f aca="false">IF(B269="","",IFERROR(INDEX('De-para'!$B$5:$B$304,MATCH(B269,'De-para'!$A$5:$A$304,0)),"Sem de-para"))</f>
        <v/>
      </c>
      <c r="G269" s="12" t="str">
        <f aca="false">IF(B269="","",IFERROR(INDEX('De-para'!$C$5:$C$304,MATCH(B269,'De-para'!$A$5:$A$304,0))&amp;"","Sem de-para"))</f>
        <v/>
      </c>
      <c r="H269" s="12" t="str">
        <f aca="false">IF(B269="","",IFERROR(INDEX('De-para'!$D$5:$D$304,MATCH(B269,'De-para'!$A$5:$A$304,0))&amp;"",""))</f>
        <v/>
      </c>
      <c r="I269" s="12" t="str">
        <f aca="false">IF(B269="","",IFERROR(INDEX('De-para'!$E$5:$E$304,MATCH(B269,'De-para'!$A$5:$A$304,0))&amp;"",""))</f>
        <v/>
      </c>
      <c r="J269" s="12" t="str">
        <f aca="false">IF(B269="","",IFERROR(INDEX('De-para'!$F$5:$F$304,MATCH(B269,'De-para'!$A$5:$A$304,0))&amp;"",""))</f>
        <v/>
      </c>
      <c r="K269" s="13" t="str">
        <f aca="false">IF(OR(J269="",D269=""),"",IF(J269="Receita",D269,-D269))</f>
        <v/>
      </c>
      <c r="L269" s="12" t="str">
        <f aca="false">IF(C269="","",IFERROR(INDEX('Centros de custo'!$C$5:$C$64,MATCH(C269,'Centros de custo'!$A$5:$A$64,0)),""))</f>
        <v/>
      </c>
      <c r="M269" s="12" t="str">
        <f aca="false">IF(C269="","",IFERROR(INDEX('Centros de custo'!$E$5:$E$64,MATCH(C269,'Centros de custo'!$A$5:$A$64,0)),""))</f>
        <v/>
      </c>
      <c r="N269" s="12" t="str">
        <f aca="false">IF(B269="","",IF(C269="","Sem CC",IF(ISNA(MATCH(C269,'Centros de custo'!$A$5:$A$64,0)),"Inexistente",IF(INDEX('Centros de custo'!$F$5:$F$64,MATCH(C269,'Centros de custo'!$A$5:$A$64,0))="Não","Inativo","OK"))))</f>
        <v/>
      </c>
      <c r="O269" s="12" t="str">
        <f aca="false">IF(B269="","",IF(G269="Sem de-para","Sem de-para",IF(IFERROR(INDEX('De-para'!$G$5:$G$304,MATCH(B269,'De-para'!$A$5:$A$304,0)),"")&lt;&gt;"OK","De-para inválido",IF(N269="Sem CC","Sem centro de custo",IF(N269&lt;&gt;"OK","Centro de custo "&amp;LOWER(N269),"OK")))))</f>
        <v/>
      </c>
    </row>
    <row r="270" customFormat="false" ht="15" hidden="false" customHeight="false" outlineLevel="0" collapsed="false">
      <c r="A270" s="18"/>
      <c r="B270" s="8"/>
      <c r="C270" s="8"/>
      <c r="D270" s="19"/>
      <c r="E270" s="11"/>
      <c r="F270" s="12" t="str">
        <f aca="false">IF(B270="","",IFERROR(INDEX('De-para'!$B$5:$B$304,MATCH(B270,'De-para'!$A$5:$A$304,0)),"Sem de-para"))</f>
        <v/>
      </c>
      <c r="G270" s="12" t="str">
        <f aca="false">IF(B270="","",IFERROR(INDEX('De-para'!$C$5:$C$304,MATCH(B270,'De-para'!$A$5:$A$304,0))&amp;"","Sem de-para"))</f>
        <v/>
      </c>
      <c r="H270" s="12" t="str">
        <f aca="false">IF(B270="","",IFERROR(INDEX('De-para'!$D$5:$D$304,MATCH(B270,'De-para'!$A$5:$A$304,0))&amp;"",""))</f>
        <v/>
      </c>
      <c r="I270" s="12" t="str">
        <f aca="false">IF(B270="","",IFERROR(INDEX('De-para'!$E$5:$E$304,MATCH(B270,'De-para'!$A$5:$A$304,0))&amp;"",""))</f>
        <v/>
      </c>
      <c r="J270" s="12" t="str">
        <f aca="false">IF(B270="","",IFERROR(INDEX('De-para'!$F$5:$F$304,MATCH(B270,'De-para'!$A$5:$A$304,0))&amp;"",""))</f>
        <v/>
      </c>
      <c r="K270" s="13" t="str">
        <f aca="false">IF(OR(J270="",D270=""),"",IF(J270="Receita",D270,-D270))</f>
        <v/>
      </c>
      <c r="L270" s="12" t="str">
        <f aca="false">IF(C270="","",IFERROR(INDEX('Centros de custo'!$C$5:$C$64,MATCH(C270,'Centros de custo'!$A$5:$A$64,0)),""))</f>
        <v/>
      </c>
      <c r="M270" s="12" t="str">
        <f aca="false">IF(C270="","",IFERROR(INDEX('Centros de custo'!$E$5:$E$64,MATCH(C270,'Centros de custo'!$A$5:$A$64,0)),""))</f>
        <v/>
      </c>
      <c r="N270" s="12" t="str">
        <f aca="false">IF(B270="","",IF(C270="","Sem CC",IF(ISNA(MATCH(C270,'Centros de custo'!$A$5:$A$64,0)),"Inexistente",IF(INDEX('Centros de custo'!$F$5:$F$64,MATCH(C270,'Centros de custo'!$A$5:$A$64,0))="Não","Inativo","OK"))))</f>
        <v/>
      </c>
      <c r="O270" s="12" t="str">
        <f aca="false">IF(B270="","",IF(G270="Sem de-para","Sem de-para",IF(IFERROR(INDEX('De-para'!$G$5:$G$304,MATCH(B270,'De-para'!$A$5:$A$304,0)),"")&lt;&gt;"OK","De-para inválido",IF(N270="Sem CC","Sem centro de custo",IF(N270&lt;&gt;"OK","Centro de custo "&amp;LOWER(N270),"OK")))))</f>
        <v/>
      </c>
    </row>
    <row r="271" customFormat="false" ht="15" hidden="false" customHeight="false" outlineLevel="0" collapsed="false">
      <c r="A271" s="18"/>
      <c r="B271" s="8"/>
      <c r="C271" s="8"/>
      <c r="D271" s="19"/>
      <c r="E271" s="11"/>
      <c r="F271" s="12" t="str">
        <f aca="false">IF(B271="","",IFERROR(INDEX('De-para'!$B$5:$B$304,MATCH(B271,'De-para'!$A$5:$A$304,0)),"Sem de-para"))</f>
        <v/>
      </c>
      <c r="G271" s="12" t="str">
        <f aca="false">IF(B271="","",IFERROR(INDEX('De-para'!$C$5:$C$304,MATCH(B271,'De-para'!$A$5:$A$304,0))&amp;"","Sem de-para"))</f>
        <v/>
      </c>
      <c r="H271" s="12" t="str">
        <f aca="false">IF(B271="","",IFERROR(INDEX('De-para'!$D$5:$D$304,MATCH(B271,'De-para'!$A$5:$A$304,0))&amp;"",""))</f>
        <v/>
      </c>
      <c r="I271" s="12" t="str">
        <f aca="false">IF(B271="","",IFERROR(INDEX('De-para'!$E$5:$E$304,MATCH(B271,'De-para'!$A$5:$A$304,0))&amp;"",""))</f>
        <v/>
      </c>
      <c r="J271" s="12" t="str">
        <f aca="false">IF(B271="","",IFERROR(INDEX('De-para'!$F$5:$F$304,MATCH(B271,'De-para'!$A$5:$A$304,0))&amp;"",""))</f>
        <v/>
      </c>
      <c r="K271" s="13" t="str">
        <f aca="false">IF(OR(J271="",D271=""),"",IF(J271="Receita",D271,-D271))</f>
        <v/>
      </c>
      <c r="L271" s="12" t="str">
        <f aca="false">IF(C271="","",IFERROR(INDEX('Centros de custo'!$C$5:$C$64,MATCH(C271,'Centros de custo'!$A$5:$A$64,0)),""))</f>
        <v/>
      </c>
      <c r="M271" s="12" t="str">
        <f aca="false">IF(C271="","",IFERROR(INDEX('Centros de custo'!$E$5:$E$64,MATCH(C271,'Centros de custo'!$A$5:$A$64,0)),""))</f>
        <v/>
      </c>
      <c r="N271" s="12" t="str">
        <f aca="false">IF(B271="","",IF(C271="","Sem CC",IF(ISNA(MATCH(C271,'Centros de custo'!$A$5:$A$64,0)),"Inexistente",IF(INDEX('Centros de custo'!$F$5:$F$64,MATCH(C271,'Centros de custo'!$A$5:$A$64,0))="Não","Inativo","OK"))))</f>
        <v/>
      </c>
      <c r="O271" s="12" t="str">
        <f aca="false">IF(B271="","",IF(G271="Sem de-para","Sem de-para",IF(IFERROR(INDEX('De-para'!$G$5:$G$304,MATCH(B271,'De-para'!$A$5:$A$304,0)),"")&lt;&gt;"OK","De-para inválido",IF(N271="Sem CC","Sem centro de custo",IF(N271&lt;&gt;"OK","Centro de custo "&amp;LOWER(N271),"OK")))))</f>
        <v/>
      </c>
    </row>
    <row r="272" customFormat="false" ht="15" hidden="false" customHeight="false" outlineLevel="0" collapsed="false">
      <c r="A272" s="18"/>
      <c r="B272" s="8"/>
      <c r="C272" s="8"/>
      <c r="D272" s="19"/>
      <c r="E272" s="11"/>
      <c r="F272" s="12" t="str">
        <f aca="false">IF(B272="","",IFERROR(INDEX('De-para'!$B$5:$B$304,MATCH(B272,'De-para'!$A$5:$A$304,0)),"Sem de-para"))</f>
        <v/>
      </c>
      <c r="G272" s="12" t="str">
        <f aca="false">IF(B272="","",IFERROR(INDEX('De-para'!$C$5:$C$304,MATCH(B272,'De-para'!$A$5:$A$304,0))&amp;"","Sem de-para"))</f>
        <v/>
      </c>
      <c r="H272" s="12" t="str">
        <f aca="false">IF(B272="","",IFERROR(INDEX('De-para'!$D$5:$D$304,MATCH(B272,'De-para'!$A$5:$A$304,0))&amp;"",""))</f>
        <v/>
      </c>
      <c r="I272" s="12" t="str">
        <f aca="false">IF(B272="","",IFERROR(INDEX('De-para'!$E$5:$E$304,MATCH(B272,'De-para'!$A$5:$A$304,0))&amp;"",""))</f>
        <v/>
      </c>
      <c r="J272" s="12" t="str">
        <f aca="false">IF(B272="","",IFERROR(INDEX('De-para'!$F$5:$F$304,MATCH(B272,'De-para'!$A$5:$A$304,0))&amp;"",""))</f>
        <v/>
      </c>
      <c r="K272" s="13" t="str">
        <f aca="false">IF(OR(J272="",D272=""),"",IF(J272="Receita",D272,-D272))</f>
        <v/>
      </c>
      <c r="L272" s="12" t="str">
        <f aca="false">IF(C272="","",IFERROR(INDEX('Centros de custo'!$C$5:$C$64,MATCH(C272,'Centros de custo'!$A$5:$A$64,0)),""))</f>
        <v/>
      </c>
      <c r="M272" s="12" t="str">
        <f aca="false">IF(C272="","",IFERROR(INDEX('Centros de custo'!$E$5:$E$64,MATCH(C272,'Centros de custo'!$A$5:$A$64,0)),""))</f>
        <v/>
      </c>
      <c r="N272" s="12" t="str">
        <f aca="false">IF(B272="","",IF(C272="","Sem CC",IF(ISNA(MATCH(C272,'Centros de custo'!$A$5:$A$64,0)),"Inexistente",IF(INDEX('Centros de custo'!$F$5:$F$64,MATCH(C272,'Centros de custo'!$A$5:$A$64,0))="Não","Inativo","OK"))))</f>
        <v/>
      </c>
      <c r="O272" s="12" t="str">
        <f aca="false">IF(B272="","",IF(G272="Sem de-para","Sem de-para",IF(IFERROR(INDEX('De-para'!$G$5:$G$304,MATCH(B272,'De-para'!$A$5:$A$304,0)),"")&lt;&gt;"OK","De-para inválido",IF(N272="Sem CC","Sem centro de custo",IF(N272&lt;&gt;"OK","Centro de custo "&amp;LOWER(N272),"OK")))))</f>
        <v/>
      </c>
    </row>
    <row r="273" customFormat="false" ht="15" hidden="false" customHeight="false" outlineLevel="0" collapsed="false">
      <c r="A273" s="18"/>
      <c r="B273" s="8"/>
      <c r="C273" s="8"/>
      <c r="D273" s="19"/>
      <c r="E273" s="11"/>
      <c r="F273" s="12" t="str">
        <f aca="false">IF(B273="","",IFERROR(INDEX('De-para'!$B$5:$B$304,MATCH(B273,'De-para'!$A$5:$A$304,0)),"Sem de-para"))</f>
        <v/>
      </c>
      <c r="G273" s="12" t="str">
        <f aca="false">IF(B273="","",IFERROR(INDEX('De-para'!$C$5:$C$304,MATCH(B273,'De-para'!$A$5:$A$304,0))&amp;"","Sem de-para"))</f>
        <v/>
      </c>
      <c r="H273" s="12" t="str">
        <f aca="false">IF(B273="","",IFERROR(INDEX('De-para'!$D$5:$D$304,MATCH(B273,'De-para'!$A$5:$A$304,0))&amp;"",""))</f>
        <v/>
      </c>
      <c r="I273" s="12" t="str">
        <f aca="false">IF(B273="","",IFERROR(INDEX('De-para'!$E$5:$E$304,MATCH(B273,'De-para'!$A$5:$A$304,0))&amp;"",""))</f>
        <v/>
      </c>
      <c r="J273" s="12" t="str">
        <f aca="false">IF(B273="","",IFERROR(INDEX('De-para'!$F$5:$F$304,MATCH(B273,'De-para'!$A$5:$A$304,0))&amp;"",""))</f>
        <v/>
      </c>
      <c r="K273" s="13" t="str">
        <f aca="false">IF(OR(J273="",D273=""),"",IF(J273="Receita",D273,-D273))</f>
        <v/>
      </c>
      <c r="L273" s="12" t="str">
        <f aca="false">IF(C273="","",IFERROR(INDEX('Centros de custo'!$C$5:$C$64,MATCH(C273,'Centros de custo'!$A$5:$A$64,0)),""))</f>
        <v/>
      </c>
      <c r="M273" s="12" t="str">
        <f aca="false">IF(C273="","",IFERROR(INDEX('Centros de custo'!$E$5:$E$64,MATCH(C273,'Centros de custo'!$A$5:$A$64,0)),""))</f>
        <v/>
      </c>
      <c r="N273" s="12" t="str">
        <f aca="false">IF(B273="","",IF(C273="","Sem CC",IF(ISNA(MATCH(C273,'Centros de custo'!$A$5:$A$64,0)),"Inexistente",IF(INDEX('Centros de custo'!$F$5:$F$64,MATCH(C273,'Centros de custo'!$A$5:$A$64,0))="Não","Inativo","OK"))))</f>
        <v/>
      </c>
      <c r="O273" s="12" t="str">
        <f aca="false">IF(B273="","",IF(G273="Sem de-para","Sem de-para",IF(IFERROR(INDEX('De-para'!$G$5:$G$304,MATCH(B273,'De-para'!$A$5:$A$304,0)),"")&lt;&gt;"OK","De-para inválido",IF(N273="Sem CC","Sem centro de custo",IF(N273&lt;&gt;"OK","Centro de custo "&amp;LOWER(N273),"OK")))))</f>
        <v/>
      </c>
    </row>
    <row r="274" customFormat="false" ht="15" hidden="false" customHeight="false" outlineLevel="0" collapsed="false">
      <c r="A274" s="18"/>
      <c r="B274" s="8"/>
      <c r="C274" s="8"/>
      <c r="D274" s="19"/>
      <c r="E274" s="11"/>
      <c r="F274" s="12" t="str">
        <f aca="false">IF(B274="","",IFERROR(INDEX('De-para'!$B$5:$B$304,MATCH(B274,'De-para'!$A$5:$A$304,0)),"Sem de-para"))</f>
        <v/>
      </c>
      <c r="G274" s="12" t="str">
        <f aca="false">IF(B274="","",IFERROR(INDEX('De-para'!$C$5:$C$304,MATCH(B274,'De-para'!$A$5:$A$304,0))&amp;"","Sem de-para"))</f>
        <v/>
      </c>
      <c r="H274" s="12" t="str">
        <f aca="false">IF(B274="","",IFERROR(INDEX('De-para'!$D$5:$D$304,MATCH(B274,'De-para'!$A$5:$A$304,0))&amp;"",""))</f>
        <v/>
      </c>
      <c r="I274" s="12" t="str">
        <f aca="false">IF(B274="","",IFERROR(INDEX('De-para'!$E$5:$E$304,MATCH(B274,'De-para'!$A$5:$A$304,0))&amp;"",""))</f>
        <v/>
      </c>
      <c r="J274" s="12" t="str">
        <f aca="false">IF(B274="","",IFERROR(INDEX('De-para'!$F$5:$F$304,MATCH(B274,'De-para'!$A$5:$A$304,0))&amp;"",""))</f>
        <v/>
      </c>
      <c r="K274" s="13" t="str">
        <f aca="false">IF(OR(J274="",D274=""),"",IF(J274="Receita",D274,-D274))</f>
        <v/>
      </c>
      <c r="L274" s="12" t="str">
        <f aca="false">IF(C274="","",IFERROR(INDEX('Centros de custo'!$C$5:$C$64,MATCH(C274,'Centros de custo'!$A$5:$A$64,0)),""))</f>
        <v/>
      </c>
      <c r="M274" s="12" t="str">
        <f aca="false">IF(C274="","",IFERROR(INDEX('Centros de custo'!$E$5:$E$64,MATCH(C274,'Centros de custo'!$A$5:$A$64,0)),""))</f>
        <v/>
      </c>
      <c r="N274" s="12" t="str">
        <f aca="false">IF(B274="","",IF(C274="","Sem CC",IF(ISNA(MATCH(C274,'Centros de custo'!$A$5:$A$64,0)),"Inexistente",IF(INDEX('Centros de custo'!$F$5:$F$64,MATCH(C274,'Centros de custo'!$A$5:$A$64,0))="Não","Inativo","OK"))))</f>
        <v/>
      </c>
      <c r="O274" s="12" t="str">
        <f aca="false">IF(B274="","",IF(G274="Sem de-para","Sem de-para",IF(IFERROR(INDEX('De-para'!$G$5:$G$304,MATCH(B274,'De-para'!$A$5:$A$304,0)),"")&lt;&gt;"OK","De-para inválido",IF(N274="Sem CC","Sem centro de custo",IF(N274&lt;&gt;"OK","Centro de custo "&amp;LOWER(N274),"OK")))))</f>
        <v/>
      </c>
    </row>
    <row r="275" customFormat="false" ht="15" hidden="false" customHeight="false" outlineLevel="0" collapsed="false">
      <c r="A275" s="18"/>
      <c r="B275" s="8"/>
      <c r="C275" s="8"/>
      <c r="D275" s="19"/>
      <c r="E275" s="11"/>
      <c r="F275" s="12" t="str">
        <f aca="false">IF(B275="","",IFERROR(INDEX('De-para'!$B$5:$B$304,MATCH(B275,'De-para'!$A$5:$A$304,0)),"Sem de-para"))</f>
        <v/>
      </c>
      <c r="G275" s="12" t="str">
        <f aca="false">IF(B275="","",IFERROR(INDEX('De-para'!$C$5:$C$304,MATCH(B275,'De-para'!$A$5:$A$304,0))&amp;"","Sem de-para"))</f>
        <v/>
      </c>
      <c r="H275" s="12" t="str">
        <f aca="false">IF(B275="","",IFERROR(INDEX('De-para'!$D$5:$D$304,MATCH(B275,'De-para'!$A$5:$A$304,0))&amp;"",""))</f>
        <v/>
      </c>
      <c r="I275" s="12" t="str">
        <f aca="false">IF(B275="","",IFERROR(INDEX('De-para'!$E$5:$E$304,MATCH(B275,'De-para'!$A$5:$A$304,0))&amp;"",""))</f>
        <v/>
      </c>
      <c r="J275" s="12" t="str">
        <f aca="false">IF(B275="","",IFERROR(INDEX('De-para'!$F$5:$F$304,MATCH(B275,'De-para'!$A$5:$A$304,0))&amp;"",""))</f>
        <v/>
      </c>
      <c r="K275" s="13" t="str">
        <f aca="false">IF(OR(J275="",D275=""),"",IF(J275="Receita",D275,-D275))</f>
        <v/>
      </c>
      <c r="L275" s="12" t="str">
        <f aca="false">IF(C275="","",IFERROR(INDEX('Centros de custo'!$C$5:$C$64,MATCH(C275,'Centros de custo'!$A$5:$A$64,0)),""))</f>
        <v/>
      </c>
      <c r="M275" s="12" t="str">
        <f aca="false">IF(C275="","",IFERROR(INDEX('Centros de custo'!$E$5:$E$64,MATCH(C275,'Centros de custo'!$A$5:$A$64,0)),""))</f>
        <v/>
      </c>
      <c r="N275" s="12" t="str">
        <f aca="false">IF(B275="","",IF(C275="","Sem CC",IF(ISNA(MATCH(C275,'Centros de custo'!$A$5:$A$64,0)),"Inexistente",IF(INDEX('Centros de custo'!$F$5:$F$64,MATCH(C275,'Centros de custo'!$A$5:$A$64,0))="Não","Inativo","OK"))))</f>
        <v/>
      </c>
      <c r="O275" s="12" t="str">
        <f aca="false">IF(B275="","",IF(G275="Sem de-para","Sem de-para",IF(IFERROR(INDEX('De-para'!$G$5:$G$304,MATCH(B275,'De-para'!$A$5:$A$304,0)),"")&lt;&gt;"OK","De-para inválido",IF(N275="Sem CC","Sem centro de custo",IF(N275&lt;&gt;"OK","Centro de custo "&amp;LOWER(N275),"OK")))))</f>
        <v/>
      </c>
    </row>
    <row r="276" customFormat="false" ht="15" hidden="false" customHeight="false" outlineLevel="0" collapsed="false">
      <c r="A276" s="18"/>
      <c r="B276" s="8"/>
      <c r="C276" s="8"/>
      <c r="D276" s="19"/>
      <c r="E276" s="11"/>
      <c r="F276" s="12" t="str">
        <f aca="false">IF(B276="","",IFERROR(INDEX('De-para'!$B$5:$B$304,MATCH(B276,'De-para'!$A$5:$A$304,0)),"Sem de-para"))</f>
        <v/>
      </c>
      <c r="G276" s="12" t="str">
        <f aca="false">IF(B276="","",IFERROR(INDEX('De-para'!$C$5:$C$304,MATCH(B276,'De-para'!$A$5:$A$304,0))&amp;"","Sem de-para"))</f>
        <v/>
      </c>
      <c r="H276" s="12" t="str">
        <f aca="false">IF(B276="","",IFERROR(INDEX('De-para'!$D$5:$D$304,MATCH(B276,'De-para'!$A$5:$A$304,0))&amp;"",""))</f>
        <v/>
      </c>
      <c r="I276" s="12" t="str">
        <f aca="false">IF(B276="","",IFERROR(INDEX('De-para'!$E$5:$E$304,MATCH(B276,'De-para'!$A$5:$A$304,0))&amp;"",""))</f>
        <v/>
      </c>
      <c r="J276" s="12" t="str">
        <f aca="false">IF(B276="","",IFERROR(INDEX('De-para'!$F$5:$F$304,MATCH(B276,'De-para'!$A$5:$A$304,0))&amp;"",""))</f>
        <v/>
      </c>
      <c r="K276" s="13" t="str">
        <f aca="false">IF(OR(J276="",D276=""),"",IF(J276="Receita",D276,-D276))</f>
        <v/>
      </c>
      <c r="L276" s="12" t="str">
        <f aca="false">IF(C276="","",IFERROR(INDEX('Centros de custo'!$C$5:$C$64,MATCH(C276,'Centros de custo'!$A$5:$A$64,0)),""))</f>
        <v/>
      </c>
      <c r="M276" s="12" t="str">
        <f aca="false">IF(C276="","",IFERROR(INDEX('Centros de custo'!$E$5:$E$64,MATCH(C276,'Centros de custo'!$A$5:$A$64,0)),""))</f>
        <v/>
      </c>
      <c r="N276" s="12" t="str">
        <f aca="false">IF(B276="","",IF(C276="","Sem CC",IF(ISNA(MATCH(C276,'Centros de custo'!$A$5:$A$64,0)),"Inexistente",IF(INDEX('Centros de custo'!$F$5:$F$64,MATCH(C276,'Centros de custo'!$A$5:$A$64,0))="Não","Inativo","OK"))))</f>
        <v/>
      </c>
      <c r="O276" s="12" t="str">
        <f aca="false">IF(B276="","",IF(G276="Sem de-para","Sem de-para",IF(IFERROR(INDEX('De-para'!$G$5:$G$304,MATCH(B276,'De-para'!$A$5:$A$304,0)),"")&lt;&gt;"OK","De-para inválido",IF(N276="Sem CC","Sem centro de custo",IF(N276&lt;&gt;"OK","Centro de custo "&amp;LOWER(N276),"OK")))))</f>
        <v/>
      </c>
    </row>
    <row r="277" customFormat="false" ht="15" hidden="false" customHeight="false" outlineLevel="0" collapsed="false">
      <c r="A277" s="18"/>
      <c r="B277" s="8"/>
      <c r="C277" s="8"/>
      <c r="D277" s="19"/>
      <c r="E277" s="11"/>
      <c r="F277" s="12" t="str">
        <f aca="false">IF(B277="","",IFERROR(INDEX('De-para'!$B$5:$B$304,MATCH(B277,'De-para'!$A$5:$A$304,0)),"Sem de-para"))</f>
        <v/>
      </c>
      <c r="G277" s="12" t="str">
        <f aca="false">IF(B277="","",IFERROR(INDEX('De-para'!$C$5:$C$304,MATCH(B277,'De-para'!$A$5:$A$304,0))&amp;"","Sem de-para"))</f>
        <v/>
      </c>
      <c r="H277" s="12" t="str">
        <f aca="false">IF(B277="","",IFERROR(INDEX('De-para'!$D$5:$D$304,MATCH(B277,'De-para'!$A$5:$A$304,0))&amp;"",""))</f>
        <v/>
      </c>
      <c r="I277" s="12" t="str">
        <f aca="false">IF(B277="","",IFERROR(INDEX('De-para'!$E$5:$E$304,MATCH(B277,'De-para'!$A$5:$A$304,0))&amp;"",""))</f>
        <v/>
      </c>
      <c r="J277" s="12" t="str">
        <f aca="false">IF(B277="","",IFERROR(INDEX('De-para'!$F$5:$F$304,MATCH(B277,'De-para'!$A$5:$A$304,0))&amp;"",""))</f>
        <v/>
      </c>
      <c r="K277" s="13" t="str">
        <f aca="false">IF(OR(J277="",D277=""),"",IF(J277="Receita",D277,-D277))</f>
        <v/>
      </c>
      <c r="L277" s="12" t="str">
        <f aca="false">IF(C277="","",IFERROR(INDEX('Centros de custo'!$C$5:$C$64,MATCH(C277,'Centros de custo'!$A$5:$A$64,0)),""))</f>
        <v/>
      </c>
      <c r="M277" s="12" t="str">
        <f aca="false">IF(C277="","",IFERROR(INDEX('Centros de custo'!$E$5:$E$64,MATCH(C277,'Centros de custo'!$A$5:$A$64,0)),""))</f>
        <v/>
      </c>
      <c r="N277" s="12" t="str">
        <f aca="false">IF(B277="","",IF(C277="","Sem CC",IF(ISNA(MATCH(C277,'Centros de custo'!$A$5:$A$64,0)),"Inexistente",IF(INDEX('Centros de custo'!$F$5:$F$64,MATCH(C277,'Centros de custo'!$A$5:$A$64,0))="Não","Inativo","OK"))))</f>
        <v/>
      </c>
      <c r="O277" s="12" t="str">
        <f aca="false">IF(B277="","",IF(G277="Sem de-para","Sem de-para",IF(IFERROR(INDEX('De-para'!$G$5:$G$304,MATCH(B277,'De-para'!$A$5:$A$304,0)),"")&lt;&gt;"OK","De-para inválido",IF(N277="Sem CC","Sem centro de custo",IF(N277&lt;&gt;"OK","Centro de custo "&amp;LOWER(N277),"OK")))))</f>
        <v/>
      </c>
    </row>
    <row r="278" customFormat="false" ht="15" hidden="false" customHeight="false" outlineLevel="0" collapsed="false">
      <c r="A278" s="18"/>
      <c r="B278" s="8"/>
      <c r="C278" s="8"/>
      <c r="D278" s="19"/>
      <c r="E278" s="11"/>
      <c r="F278" s="12" t="str">
        <f aca="false">IF(B278="","",IFERROR(INDEX('De-para'!$B$5:$B$304,MATCH(B278,'De-para'!$A$5:$A$304,0)),"Sem de-para"))</f>
        <v/>
      </c>
      <c r="G278" s="12" t="str">
        <f aca="false">IF(B278="","",IFERROR(INDEX('De-para'!$C$5:$C$304,MATCH(B278,'De-para'!$A$5:$A$304,0))&amp;"","Sem de-para"))</f>
        <v/>
      </c>
      <c r="H278" s="12" t="str">
        <f aca="false">IF(B278="","",IFERROR(INDEX('De-para'!$D$5:$D$304,MATCH(B278,'De-para'!$A$5:$A$304,0))&amp;"",""))</f>
        <v/>
      </c>
      <c r="I278" s="12" t="str">
        <f aca="false">IF(B278="","",IFERROR(INDEX('De-para'!$E$5:$E$304,MATCH(B278,'De-para'!$A$5:$A$304,0))&amp;"",""))</f>
        <v/>
      </c>
      <c r="J278" s="12" t="str">
        <f aca="false">IF(B278="","",IFERROR(INDEX('De-para'!$F$5:$F$304,MATCH(B278,'De-para'!$A$5:$A$304,0))&amp;"",""))</f>
        <v/>
      </c>
      <c r="K278" s="13" t="str">
        <f aca="false">IF(OR(J278="",D278=""),"",IF(J278="Receita",D278,-D278))</f>
        <v/>
      </c>
      <c r="L278" s="12" t="str">
        <f aca="false">IF(C278="","",IFERROR(INDEX('Centros de custo'!$C$5:$C$64,MATCH(C278,'Centros de custo'!$A$5:$A$64,0)),""))</f>
        <v/>
      </c>
      <c r="M278" s="12" t="str">
        <f aca="false">IF(C278="","",IFERROR(INDEX('Centros de custo'!$E$5:$E$64,MATCH(C278,'Centros de custo'!$A$5:$A$64,0)),""))</f>
        <v/>
      </c>
      <c r="N278" s="12" t="str">
        <f aca="false">IF(B278="","",IF(C278="","Sem CC",IF(ISNA(MATCH(C278,'Centros de custo'!$A$5:$A$64,0)),"Inexistente",IF(INDEX('Centros de custo'!$F$5:$F$64,MATCH(C278,'Centros de custo'!$A$5:$A$64,0))="Não","Inativo","OK"))))</f>
        <v/>
      </c>
      <c r="O278" s="12" t="str">
        <f aca="false">IF(B278="","",IF(G278="Sem de-para","Sem de-para",IF(IFERROR(INDEX('De-para'!$G$5:$G$304,MATCH(B278,'De-para'!$A$5:$A$304,0)),"")&lt;&gt;"OK","De-para inválido",IF(N278="Sem CC","Sem centro de custo",IF(N278&lt;&gt;"OK","Centro de custo "&amp;LOWER(N278),"OK")))))</f>
        <v/>
      </c>
    </row>
    <row r="279" customFormat="false" ht="15" hidden="false" customHeight="false" outlineLevel="0" collapsed="false">
      <c r="A279" s="18"/>
      <c r="B279" s="8"/>
      <c r="C279" s="8"/>
      <c r="D279" s="19"/>
      <c r="E279" s="11"/>
      <c r="F279" s="12" t="str">
        <f aca="false">IF(B279="","",IFERROR(INDEX('De-para'!$B$5:$B$304,MATCH(B279,'De-para'!$A$5:$A$304,0)),"Sem de-para"))</f>
        <v/>
      </c>
      <c r="G279" s="12" t="str">
        <f aca="false">IF(B279="","",IFERROR(INDEX('De-para'!$C$5:$C$304,MATCH(B279,'De-para'!$A$5:$A$304,0))&amp;"","Sem de-para"))</f>
        <v/>
      </c>
      <c r="H279" s="12" t="str">
        <f aca="false">IF(B279="","",IFERROR(INDEX('De-para'!$D$5:$D$304,MATCH(B279,'De-para'!$A$5:$A$304,0))&amp;"",""))</f>
        <v/>
      </c>
      <c r="I279" s="12" t="str">
        <f aca="false">IF(B279="","",IFERROR(INDEX('De-para'!$E$5:$E$304,MATCH(B279,'De-para'!$A$5:$A$304,0))&amp;"",""))</f>
        <v/>
      </c>
      <c r="J279" s="12" t="str">
        <f aca="false">IF(B279="","",IFERROR(INDEX('De-para'!$F$5:$F$304,MATCH(B279,'De-para'!$A$5:$A$304,0))&amp;"",""))</f>
        <v/>
      </c>
      <c r="K279" s="13" t="str">
        <f aca="false">IF(OR(J279="",D279=""),"",IF(J279="Receita",D279,-D279))</f>
        <v/>
      </c>
      <c r="L279" s="12" t="str">
        <f aca="false">IF(C279="","",IFERROR(INDEX('Centros de custo'!$C$5:$C$64,MATCH(C279,'Centros de custo'!$A$5:$A$64,0)),""))</f>
        <v/>
      </c>
      <c r="M279" s="12" t="str">
        <f aca="false">IF(C279="","",IFERROR(INDEX('Centros de custo'!$E$5:$E$64,MATCH(C279,'Centros de custo'!$A$5:$A$64,0)),""))</f>
        <v/>
      </c>
      <c r="N279" s="12" t="str">
        <f aca="false">IF(B279="","",IF(C279="","Sem CC",IF(ISNA(MATCH(C279,'Centros de custo'!$A$5:$A$64,0)),"Inexistente",IF(INDEX('Centros de custo'!$F$5:$F$64,MATCH(C279,'Centros de custo'!$A$5:$A$64,0))="Não","Inativo","OK"))))</f>
        <v/>
      </c>
      <c r="O279" s="12" t="str">
        <f aca="false">IF(B279="","",IF(G279="Sem de-para","Sem de-para",IF(IFERROR(INDEX('De-para'!$G$5:$G$304,MATCH(B279,'De-para'!$A$5:$A$304,0)),"")&lt;&gt;"OK","De-para inválido",IF(N279="Sem CC","Sem centro de custo",IF(N279&lt;&gt;"OK","Centro de custo "&amp;LOWER(N279),"OK")))))</f>
        <v/>
      </c>
    </row>
    <row r="280" customFormat="false" ht="15" hidden="false" customHeight="false" outlineLevel="0" collapsed="false">
      <c r="A280" s="18"/>
      <c r="B280" s="8"/>
      <c r="C280" s="8"/>
      <c r="D280" s="19"/>
      <c r="E280" s="11"/>
      <c r="F280" s="12" t="str">
        <f aca="false">IF(B280="","",IFERROR(INDEX('De-para'!$B$5:$B$304,MATCH(B280,'De-para'!$A$5:$A$304,0)),"Sem de-para"))</f>
        <v/>
      </c>
      <c r="G280" s="12" t="str">
        <f aca="false">IF(B280="","",IFERROR(INDEX('De-para'!$C$5:$C$304,MATCH(B280,'De-para'!$A$5:$A$304,0))&amp;"","Sem de-para"))</f>
        <v/>
      </c>
      <c r="H280" s="12" t="str">
        <f aca="false">IF(B280="","",IFERROR(INDEX('De-para'!$D$5:$D$304,MATCH(B280,'De-para'!$A$5:$A$304,0))&amp;"",""))</f>
        <v/>
      </c>
      <c r="I280" s="12" t="str">
        <f aca="false">IF(B280="","",IFERROR(INDEX('De-para'!$E$5:$E$304,MATCH(B280,'De-para'!$A$5:$A$304,0))&amp;"",""))</f>
        <v/>
      </c>
      <c r="J280" s="12" t="str">
        <f aca="false">IF(B280="","",IFERROR(INDEX('De-para'!$F$5:$F$304,MATCH(B280,'De-para'!$A$5:$A$304,0))&amp;"",""))</f>
        <v/>
      </c>
      <c r="K280" s="13" t="str">
        <f aca="false">IF(OR(J280="",D280=""),"",IF(J280="Receita",D280,-D280))</f>
        <v/>
      </c>
      <c r="L280" s="12" t="str">
        <f aca="false">IF(C280="","",IFERROR(INDEX('Centros de custo'!$C$5:$C$64,MATCH(C280,'Centros de custo'!$A$5:$A$64,0)),""))</f>
        <v/>
      </c>
      <c r="M280" s="12" t="str">
        <f aca="false">IF(C280="","",IFERROR(INDEX('Centros de custo'!$E$5:$E$64,MATCH(C280,'Centros de custo'!$A$5:$A$64,0)),""))</f>
        <v/>
      </c>
      <c r="N280" s="12" t="str">
        <f aca="false">IF(B280="","",IF(C280="","Sem CC",IF(ISNA(MATCH(C280,'Centros de custo'!$A$5:$A$64,0)),"Inexistente",IF(INDEX('Centros de custo'!$F$5:$F$64,MATCH(C280,'Centros de custo'!$A$5:$A$64,0))="Não","Inativo","OK"))))</f>
        <v/>
      </c>
      <c r="O280" s="12" t="str">
        <f aca="false">IF(B280="","",IF(G280="Sem de-para","Sem de-para",IF(IFERROR(INDEX('De-para'!$G$5:$G$304,MATCH(B280,'De-para'!$A$5:$A$304,0)),"")&lt;&gt;"OK","De-para inválido",IF(N280="Sem CC","Sem centro de custo",IF(N280&lt;&gt;"OK","Centro de custo "&amp;LOWER(N280),"OK")))))</f>
        <v/>
      </c>
    </row>
    <row r="281" customFormat="false" ht="15" hidden="false" customHeight="false" outlineLevel="0" collapsed="false">
      <c r="A281" s="18"/>
      <c r="B281" s="8"/>
      <c r="C281" s="8"/>
      <c r="D281" s="19"/>
      <c r="E281" s="11"/>
      <c r="F281" s="12" t="str">
        <f aca="false">IF(B281="","",IFERROR(INDEX('De-para'!$B$5:$B$304,MATCH(B281,'De-para'!$A$5:$A$304,0)),"Sem de-para"))</f>
        <v/>
      </c>
      <c r="G281" s="12" t="str">
        <f aca="false">IF(B281="","",IFERROR(INDEX('De-para'!$C$5:$C$304,MATCH(B281,'De-para'!$A$5:$A$304,0))&amp;"","Sem de-para"))</f>
        <v/>
      </c>
      <c r="H281" s="12" t="str">
        <f aca="false">IF(B281="","",IFERROR(INDEX('De-para'!$D$5:$D$304,MATCH(B281,'De-para'!$A$5:$A$304,0))&amp;"",""))</f>
        <v/>
      </c>
      <c r="I281" s="12" t="str">
        <f aca="false">IF(B281="","",IFERROR(INDEX('De-para'!$E$5:$E$304,MATCH(B281,'De-para'!$A$5:$A$304,0))&amp;"",""))</f>
        <v/>
      </c>
      <c r="J281" s="12" t="str">
        <f aca="false">IF(B281="","",IFERROR(INDEX('De-para'!$F$5:$F$304,MATCH(B281,'De-para'!$A$5:$A$304,0))&amp;"",""))</f>
        <v/>
      </c>
      <c r="K281" s="13" t="str">
        <f aca="false">IF(OR(J281="",D281=""),"",IF(J281="Receita",D281,-D281))</f>
        <v/>
      </c>
      <c r="L281" s="12" t="str">
        <f aca="false">IF(C281="","",IFERROR(INDEX('Centros de custo'!$C$5:$C$64,MATCH(C281,'Centros de custo'!$A$5:$A$64,0)),""))</f>
        <v/>
      </c>
      <c r="M281" s="12" t="str">
        <f aca="false">IF(C281="","",IFERROR(INDEX('Centros de custo'!$E$5:$E$64,MATCH(C281,'Centros de custo'!$A$5:$A$64,0)),""))</f>
        <v/>
      </c>
      <c r="N281" s="12" t="str">
        <f aca="false">IF(B281="","",IF(C281="","Sem CC",IF(ISNA(MATCH(C281,'Centros de custo'!$A$5:$A$64,0)),"Inexistente",IF(INDEX('Centros de custo'!$F$5:$F$64,MATCH(C281,'Centros de custo'!$A$5:$A$64,0))="Não","Inativo","OK"))))</f>
        <v/>
      </c>
      <c r="O281" s="12" t="str">
        <f aca="false">IF(B281="","",IF(G281="Sem de-para","Sem de-para",IF(IFERROR(INDEX('De-para'!$G$5:$G$304,MATCH(B281,'De-para'!$A$5:$A$304,0)),"")&lt;&gt;"OK","De-para inválido",IF(N281="Sem CC","Sem centro de custo",IF(N281&lt;&gt;"OK","Centro de custo "&amp;LOWER(N281),"OK")))))</f>
        <v/>
      </c>
    </row>
    <row r="282" customFormat="false" ht="15" hidden="false" customHeight="false" outlineLevel="0" collapsed="false">
      <c r="A282" s="18"/>
      <c r="B282" s="8"/>
      <c r="C282" s="8"/>
      <c r="D282" s="19"/>
      <c r="E282" s="11"/>
      <c r="F282" s="12" t="str">
        <f aca="false">IF(B282="","",IFERROR(INDEX('De-para'!$B$5:$B$304,MATCH(B282,'De-para'!$A$5:$A$304,0)),"Sem de-para"))</f>
        <v/>
      </c>
      <c r="G282" s="12" t="str">
        <f aca="false">IF(B282="","",IFERROR(INDEX('De-para'!$C$5:$C$304,MATCH(B282,'De-para'!$A$5:$A$304,0))&amp;"","Sem de-para"))</f>
        <v/>
      </c>
      <c r="H282" s="12" t="str">
        <f aca="false">IF(B282="","",IFERROR(INDEX('De-para'!$D$5:$D$304,MATCH(B282,'De-para'!$A$5:$A$304,0))&amp;"",""))</f>
        <v/>
      </c>
      <c r="I282" s="12" t="str">
        <f aca="false">IF(B282="","",IFERROR(INDEX('De-para'!$E$5:$E$304,MATCH(B282,'De-para'!$A$5:$A$304,0))&amp;"",""))</f>
        <v/>
      </c>
      <c r="J282" s="12" t="str">
        <f aca="false">IF(B282="","",IFERROR(INDEX('De-para'!$F$5:$F$304,MATCH(B282,'De-para'!$A$5:$A$304,0))&amp;"",""))</f>
        <v/>
      </c>
      <c r="K282" s="13" t="str">
        <f aca="false">IF(OR(J282="",D282=""),"",IF(J282="Receita",D282,-D282))</f>
        <v/>
      </c>
      <c r="L282" s="12" t="str">
        <f aca="false">IF(C282="","",IFERROR(INDEX('Centros de custo'!$C$5:$C$64,MATCH(C282,'Centros de custo'!$A$5:$A$64,0)),""))</f>
        <v/>
      </c>
      <c r="M282" s="12" t="str">
        <f aca="false">IF(C282="","",IFERROR(INDEX('Centros de custo'!$E$5:$E$64,MATCH(C282,'Centros de custo'!$A$5:$A$64,0)),""))</f>
        <v/>
      </c>
      <c r="N282" s="12" t="str">
        <f aca="false">IF(B282="","",IF(C282="","Sem CC",IF(ISNA(MATCH(C282,'Centros de custo'!$A$5:$A$64,0)),"Inexistente",IF(INDEX('Centros de custo'!$F$5:$F$64,MATCH(C282,'Centros de custo'!$A$5:$A$64,0))="Não","Inativo","OK"))))</f>
        <v/>
      </c>
      <c r="O282" s="12" t="str">
        <f aca="false">IF(B282="","",IF(G282="Sem de-para","Sem de-para",IF(IFERROR(INDEX('De-para'!$G$5:$G$304,MATCH(B282,'De-para'!$A$5:$A$304,0)),"")&lt;&gt;"OK","De-para inválido",IF(N282="Sem CC","Sem centro de custo",IF(N282&lt;&gt;"OK","Centro de custo "&amp;LOWER(N282),"OK")))))</f>
        <v/>
      </c>
    </row>
    <row r="283" customFormat="false" ht="15" hidden="false" customHeight="false" outlineLevel="0" collapsed="false">
      <c r="A283" s="18"/>
      <c r="B283" s="8"/>
      <c r="C283" s="8"/>
      <c r="D283" s="19"/>
      <c r="E283" s="11"/>
      <c r="F283" s="12" t="str">
        <f aca="false">IF(B283="","",IFERROR(INDEX('De-para'!$B$5:$B$304,MATCH(B283,'De-para'!$A$5:$A$304,0)),"Sem de-para"))</f>
        <v/>
      </c>
      <c r="G283" s="12" t="str">
        <f aca="false">IF(B283="","",IFERROR(INDEX('De-para'!$C$5:$C$304,MATCH(B283,'De-para'!$A$5:$A$304,0))&amp;"","Sem de-para"))</f>
        <v/>
      </c>
      <c r="H283" s="12" t="str">
        <f aca="false">IF(B283="","",IFERROR(INDEX('De-para'!$D$5:$D$304,MATCH(B283,'De-para'!$A$5:$A$304,0))&amp;"",""))</f>
        <v/>
      </c>
      <c r="I283" s="12" t="str">
        <f aca="false">IF(B283="","",IFERROR(INDEX('De-para'!$E$5:$E$304,MATCH(B283,'De-para'!$A$5:$A$304,0))&amp;"",""))</f>
        <v/>
      </c>
      <c r="J283" s="12" t="str">
        <f aca="false">IF(B283="","",IFERROR(INDEX('De-para'!$F$5:$F$304,MATCH(B283,'De-para'!$A$5:$A$304,0))&amp;"",""))</f>
        <v/>
      </c>
      <c r="K283" s="13" t="str">
        <f aca="false">IF(OR(J283="",D283=""),"",IF(J283="Receita",D283,-D283))</f>
        <v/>
      </c>
      <c r="L283" s="12" t="str">
        <f aca="false">IF(C283="","",IFERROR(INDEX('Centros de custo'!$C$5:$C$64,MATCH(C283,'Centros de custo'!$A$5:$A$64,0)),""))</f>
        <v/>
      </c>
      <c r="M283" s="12" t="str">
        <f aca="false">IF(C283="","",IFERROR(INDEX('Centros de custo'!$E$5:$E$64,MATCH(C283,'Centros de custo'!$A$5:$A$64,0)),""))</f>
        <v/>
      </c>
      <c r="N283" s="12" t="str">
        <f aca="false">IF(B283="","",IF(C283="","Sem CC",IF(ISNA(MATCH(C283,'Centros de custo'!$A$5:$A$64,0)),"Inexistente",IF(INDEX('Centros de custo'!$F$5:$F$64,MATCH(C283,'Centros de custo'!$A$5:$A$64,0))="Não","Inativo","OK"))))</f>
        <v/>
      </c>
      <c r="O283" s="12" t="str">
        <f aca="false">IF(B283="","",IF(G283="Sem de-para","Sem de-para",IF(IFERROR(INDEX('De-para'!$G$5:$G$304,MATCH(B283,'De-para'!$A$5:$A$304,0)),"")&lt;&gt;"OK","De-para inválido",IF(N283="Sem CC","Sem centro de custo",IF(N283&lt;&gt;"OK","Centro de custo "&amp;LOWER(N283),"OK")))))</f>
        <v/>
      </c>
    </row>
    <row r="284" customFormat="false" ht="15" hidden="false" customHeight="false" outlineLevel="0" collapsed="false">
      <c r="A284" s="18"/>
      <c r="B284" s="8"/>
      <c r="C284" s="8"/>
      <c r="D284" s="19"/>
      <c r="E284" s="11"/>
      <c r="F284" s="12" t="str">
        <f aca="false">IF(B284="","",IFERROR(INDEX('De-para'!$B$5:$B$304,MATCH(B284,'De-para'!$A$5:$A$304,0)),"Sem de-para"))</f>
        <v/>
      </c>
      <c r="G284" s="12" t="str">
        <f aca="false">IF(B284="","",IFERROR(INDEX('De-para'!$C$5:$C$304,MATCH(B284,'De-para'!$A$5:$A$304,0))&amp;"","Sem de-para"))</f>
        <v/>
      </c>
      <c r="H284" s="12" t="str">
        <f aca="false">IF(B284="","",IFERROR(INDEX('De-para'!$D$5:$D$304,MATCH(B284,'De-para'!$A$5:$A$304,0))&amp;"",""))</f>
        <v/>
      </c>
      <c r="I284" s="12" t="str">
        <f aca="false">IF(B284="","",IFERROR(INDEX('De-para'!$E$5:$E$304,MATCH(B284,'De-para'!$A$5:$A$304,0))&amp;"",""))</f>
        <v/>
      </c>
      <c r="J284" s="12" t="str">
        <f aca="false">IF(B284="","",IFERROR(INDEX('De-para'!$F$5:$F$304,MATCH(B284,'De-para'!$A$5:$A$304,0))&amp;"",""))</f>
        <v/>
      </c>
      <c r="K284" s="13" t="str">
        <f aca="false">IF(OR(J284="",D284=""),"",IF(J284="Receita",D284,-D284))</f>
        <v/>
      </c>
      <c r="L284" s="12" t="str">
        <f aca="false">IF(C284="","",IFERROR(INDEX('Centros de custo'!$C$5:$C$64,MATCH(C284,'Centros de custo'!$A$5:$A$64,0)),""))</f>
        <v/>
      </c>
      <c r="M284" s="12" t="str">
        <f aca="false">IF(C284="","",IFERROR(INDEX('Centros de custo'!$E$5:$E$64,MATCH(C284,'Centros de custo'!$A$5:$A$64,0)),""))</f>
        <v/>
      </c>
      <c r="N284" s="12" t="str">
        <f aca="false">IF(B284="","",IF(C284="","Sem CC",IF(ISNA(MATCH(C284,'Centros de custo'!$A$5:$A$64,0)),"Inexistente",IF(INDEX('Centros de custo'!$F$5:$F$64,MATCH(C284,'Centros de custo'!$A$5:$A$64,0))="Não","Inativo","OK"))))</f>
        <v/>
      </c>
      <c r="O284" s="12" t="str">
        <f aca="false">IF(B284="","",IF(G284="Sem de-para","Sem de-para",IF(IFERROR(INDEX('De-para'!$G$5:$G$304,MATCH(B284,'De-para'!$A$5:$A$304,0)),"")&lt;&gt;"OK","De-para inválido",IF(N284="Sem CC","Sem centro de custo",IF(N284&lt;&gt;"OK","Centro de custo "&amp;LOWER(N284),"OK")))))</f>
        <v/>
      </c>
    </row>
    <row r="285" customFormat="false" ht="15" hidden="false" customHeight="false" outlineLevel="0" collapsed="false">
      <c r="A285" s="18"/>
      <c r="B285" s="8"/>
      <c r="C285" s="8"/>
      <c r="D285" s="19"/>
      <c r="E285" s="11"/>
      <c r="F285" s="12" t="str">
        <f aca="false">IF(B285="","",IFERROR(INDEX('De-para'!$B$5:$B$304,MATCH(B285,'De-para'!$A$5:$A$304,0)),"Sem de-para"))</f>
        <v/>
      </c>
      <c r="G285" s="12" t="str">
        <f aca="false">IF(B285="","",IFERROR(INDEX('De-para'!$C$5:$C$304,MATCH(B285,'De-para'!$A$5:$A$304,0))&amp;"","Sem de-para"))</f>
        <v/>
      </c>
      <c r="H285" s="12" t="str">
        <f aca="false">IF(B285="","",IFERROR(INDEX('De-para'!$D$5:$D$304,MATCH(B285,'De-para'!$A$5:$A$304,0))&amp;"",""))</f>
        <v/>
      </c>
      <c r="I285" s="12" t="str">
        <f aca="false">IF(B285="","",IFERROR(INDEX('De-para'!$E$5:$E$304,MATCH(B285,'De-para'!$A$5:$A$304,0))&amp;"",""))</f>
        <v/>
      </c>
      <c r="J285" s="12" t="str">
        <f aca="false">IF(B285="","",IFERROR(INDEX('De-para'!$F$5:$F$304,MATCH(B285,'De-para'!$A$5:$A$304,0))&amp;"",""))</f>
        <v/>
      </c>
      <c r="K285" s="13" t="str">
        <f aca="false">IF(OR(J285="",D285=""),"",IF(J285="Receita",D285,-D285))</f>
        <v/>
      </c>
      <c r="L285" s="12" t="str">
        <f aca="false">IF(C285="","",IFERROR(INDEX('Centros de custo'!$C$5:$C$64,MATCH(C285,'Centros de custo'!$A$5:$A$64,0)),""))</f>
        <v/>
      </c>
      <c r="M285" s="12" t="str">
        <f aca="false">IF(C285="","",IFERROR(INDEX('Centros de custo'!$E$5:$E$64,MATCH(C285,'Centros de custo'!$A$5:$A$64,0)),""))</f>
        <v/>
      </c>
      <c r="N285" s="12" t="str">
        <f aca="false">IF(B285="","",IF(C285="","Sem CC",IF(ISNA(MATCH(C285,'Centros de custo'!$A$5:$A$64,0)),"Inexistente",IF(INDEX('Centros de custo'!$F$5:$F$64,MATCH(C285,'Centros de custo'!$A$5:$A$64,0))="Não","Inativo","OK"))))</f>
        <v/>
      </c>
      <c r="O285" s="12" t="str">
        <f aca="false">IF(B285="","",IF(G285="Sem de-para","Sem de-para",IF(IFERROR(INDEX('De-para'!$G$5:$G$304,MATCH(B285,'De-para'!$A$5:$A$304,0)),"")&lt;&gt;"OK","De-para inválido",IF(N285="Sem CC","Sem centro de custo",IF(N285&lt;&gt;"OK","Centro de custo "&amp;LOWER(N285),"OK")))))</f>
        <v/>
      </c>
    </row>
    <row r="286" customFormat="false" ht="15" hidden="false" customHeight="false" outlineLevel="0" collapsed="false">
      <c r="A286" s="18"/>
      <c r="B286" s="8"/>
      <c r="C286" s="8"/>
      <c r="D286" s="19"/>
      <c r="E286" s="11"/>
      <c r="F286" s="12" t="str">
        <f aca="false">IF(B286="","",IFERROR(INDEX('De-para'!$B$5:$B$304,MATCH(B286,'De-para'!$A$5:$A$304,0)),"Sem de-para"))</f>
        <v/>
      </c>
      <c r="G286" s="12" t="str">
        <f aca="false">IF(B286="","",IFERROR(INDEX('De-para'!$C$5:$C$304,MATCH(B286,'De-para'!$A$5:$A$304,0))&amp;"","Sem de-para"))</f>
        <v/>
      </c>
      <c r="H286" s="12" t="str">
        <f aca="false">IF(B286="","",IFERROR(INDEX('De-para'!$D$5:$D$304,MATCH(B286,'De-para'!$A$5:$A$304,0))&amp;"",""))</f>
        <v/>
      </c>
      <c r="I286" s="12" t="str">
        <f aca="false">IF(B286="","",IFERROR(INDEX('De-para'!$E$5:$E$304,MATCH(B286,'De-para'!$A$5:$A$304,0))&amp;"",""))</f>
        <v/>
      </c>
      <c r="J286" s="12" t="str">
        <f aca="false">IF(B286="","",IFERROR(INDEX('De-para'!$F$5:$F$304,MATCH(B286,'De-para'!$A$5:$A$304,0))&amp;"",""))</f>
        <v/>
      </c>
      <c r="K286" s="13" t="str">
        <f aca="false">IF(OR(J286="",D286=""),"",IF(J286="Receita",D286,-D286))</f>
        <v/>
      </c>
      <c r="L286" s="12" t="str">
        <f aca="false">IF(C286="","",IFERROR(INDEX('Centros de custo'!$C$5:$C$64,MATCH(C286,'Centros de custo'!$A$5:$A$64,0)),""))</f>
        <v/>
      </c>
      <c r="M286" s="12" t="str">
        <f aca="false">IF(C286="","",IFERROR(INDEX('Centros de custo'!$E$5:$E$64,MATCH(C286,'Centros de custo'!$A$5:$A$64,0)),""))</f>
        <v/>
      </c>
      <c r="N286" s="12" t="str">
        <f aca="false">IF(B286="","",IF(C286="","Sem CC",IF(ISNA(MATCH(C286,'Centros de custo'!$A$5:$A$64,0)),"Inexistente",IF(INDEX('Centros de custo'!$F$5:$F$64,MATCH(C286,'Centros de custo'!$A$5:$A$64,0))="Não","Inativo","OK"))))</f>
        <v/>
      </c>
      <c r="O286" s="12" t="str">
        <f aca="false">IF(B286="","",IF(G286="Sem de-para","Sem de-para",IF(IFERROR(INDEX('De-para'!$G$5:$G$304,MATCH(B286,'De-para'!$A$5:$A$304,0)),"")&lt;&gt;"OK","De-para inválido",IF(N286="Sem CC","Sem centro de custo",IF(N286&lt;&gt;"OK","Centro de custo "&amp;LOWER(N286),"OK")))))</f>
        <v/>
      </c>
    </row>
    <row r="287" customFormat="false" ht="15" hidden="false" customHeight="false" outlineLevel="0" collapsed="false">
      <c r="A287" s="18"/>
      <c r="B287" s="8"/>
      <c r="C287" s="8"/>
      <c r="D287" s="19"/>
      <c r="E287" s="11"/>
      <c r="F287" s="12" t="str">
        <f aca="false">IF(B287="","",IFERROR(INDEX('De-para'!$B$5:$B$304,MATCH(B287,'De-para'!$A$5:$A$304,0)),"Sem de-para"))</f>
        <v/>
      </c>
      <c r="G287" s="12" t="str">
        <f aca="false">IF(B287="","",IFERROR(INDEX('De-para'!$C$5:$C$304,MATCH(B287,'De-para'!$A$5:$A$304,0))&amp;"","Sem de-para"))</f>
        <v/>
      </c>
      <c r="H287" s="12" t="str">
        <f aca="false">IF(B287="","",IFERROR(INDEX('De-para'!$D$5:$D$304,MATCH(B287,'De-para'!$A$5:$A$304,0))&amp;"",""))</f>
        <v/>
      </c>
      <c r="I287" s="12" t="str">
        <f aca="false">IF(B287="","",IFERROR(INDEX('De-para'!$E$5:$E$304,MATCH(B287,'De-para'!$A$5:$A$304,0))&amp;"",""))</f>
        <v/>
      </c>
      <c r="J287" s="12" t="str">
        <f aca="false">IF(B287="","",IFERROR(INDEX('De-para'!$F$5:$F$304,MATCH(B287,'De-para'!$A$5:$A$304,0))&amp;"",""))</f>
        <v/>
      </c>
      <c r="K287" s="13" t="str">
        <f aca="false">IF(OR(J287="",D287=""),"",IF(J287="Receita",D287,-D287))</f>
        <v/>
      </c>
      <c r="L287" s="12" t="str">
        <f aca="false">IF(C287="","",IFERROR(INDEX('Centros de custo'!$C$5:$C$64,MATCH(C287,'Centros de custo'!$A$5:$A$64,0)),""))</f>
        <v/>
      </c>
      <c r="M287" s="12" t="str">
        <f aca="false">IF(C287="","",IFERROR(INDEX('Centros de custo'!$E$5:$E$64,MATCH(C287,'Centros de custo'!$A$5:$A$64,0)),""))</f>
        <v/>
      </c>
      <c r="N287" s="12" t="str">
        <f aca="false">IF(B287="","",IF(C287="","Sem CC",IF(ISNA(MATCH(C287,'Centros de custo'!$A$5:$A$64,0)),"Inexistente",IF(INDEX('Centros de custo'!$F$5:$F$64,MATCH(C287,'Centros de custo'!$A$5:$A$64,0))="Não","Inativo","OK"))))</f>
        <v/>
      </c>
      <c r="O287" s="12" t="str">
        <f aca="false">IF(B287="","",IF(G287="Sem de-para","Sem de-para",IF(IFERROR(INDEX('De-para'!$G$5:$G$304,MATCH(B287,'De-para'!$A$5:$A$304,0)),"")&lt;&gt;"OK","De-para inválido",IF(N287="Sem CC","Sem centro de custo",IF(N287&lt;&gt;"OK","Centro de custo "&amp;LOWER(N287),"OK")))))</f>
        <v/>
      </c>
    </row>
    <row r="288" customFormat="false" ht="15" hidden="false" customHeight="false" outlineLevel="0" collapsed="false">
      <c r="A288" s="18"/>
      <c r="B288" s="8"/>
      <c r="C288" s="8"/>
      <c r="D288" s="19"/>
      <c r="E288" s="11"/>
      <c r="F288" s="12" t="str">
        <f aca="false">IF(B288="","",IFERROR(INDEX('De-para'!$B$5:$B$304,MATCH(B288,'De-para'!$A$5:$A$304,0)),"Sem de-para"))</f>
        <v/>
      </c>
      <c r="G288" s="12" t="str">
        <f aca="false">IF(B288="","",IFERROR(INDEX('De-para'!$C$5:$C$304,MATCH(B288,'De-para'!$A$5:$A$304,0))&amp;"","Sem de-para"))</f>
        <v/>
      </c>
      <c r="H288" s="12" t="str">
        <f aca="false">IF(B288="","",IFERROR(INDEX('De-para'!$D$5:$D$304,MATCH(B288,'De-para'!$A$5:$A$304,0))&amp;"",""))</f>
        <v/>
      </c>
      <c r="I288" s="12" t="str">
        <f aca="false">IF(B288="","",IFERROR(INDEX('De-para'!$E$5:$E$304,MATCH(B288,'De-para'!$A$5:$A$304,0))&amp;"",""))</f>
        <v/>
      </c>
      <c r="J288" s="12" t="str">
        <f aca="false">IF(B288="","",IFERROR(INDEX('De-para'!$F$5:$F$304,MATCH(B288,'De-para'!$A$5:$A$304,0))&amp;"",""))</f>
        <v/>
      </c>
      <c r="K288" s="13" t="str">
        <f aca="false">IF(OR(J288="",D288=""),"",IF(J288="Receita",D288,-D288))</f>
        <v/>
      </c>
      <c r="L288" s="12" t="str">
        <f aca="false">IF(C288="","",IFERROR(INDEX('Centros de custo'!$C$5:$C$64,MATCH(C288,'Centros de custo'!$A$5:$A$64,0)),""))</f>
        <v/>
      </c>
      <c r="M288" s="12" t="str">
        <f aca="false">IF(C288="","",IFERROR(INDEX('Centros de custo'!$E$5:$E$64,MATCH(C288,'Centros de custo'!$A$5:$A$64,0)),""))</f>
        <v/>
      </c>
      <c r="N288" s="12" t="str">
        <f aca="false">IF(B288="","",IF(C288="","Sem CC",IF(ISNA(MATCH(C288,'Centros de custo'!$A$5:$A$64,0)),"Inexistente",IF(INDEX('Centros de custo'!$F$5:$F$64,MATCH(C288,'Centros de custo'!$A$5:$A$64,0))="Não","Inativo","OK"))))</f>
        <v/>
      </c>
      <c r="O288" s="12" t="str">
        <f aca="false">IF(B288="","",IF(G288="Sem de-para","Sem de-para",IF(IFERROR(INDEX('De-para'!$G$5:$G$304,MATCH(B288,'De-para'!$A$5:$A$304,0)),"")&lt;&gt;"OK","De-para inválido",IF(N288="Sem CC","Sem centro de custo",IF(N288&lt;&gt;"OK","Centro de custo "&amp;LOWER(N288),"OK")))))</f>
        <v/>
      </c>
    </row>
    <row r="289" customFormat="false" ht="15" hidden="false" customHeight="false" outlineLevel="0" collapsed="false">
      <c r="A289" s="18"/>
      <c r="B289" s="8"/>
      <c r="C289" s="8"/>
      <c r="D289" s="19"/>
      <c r="E289" s="11"/>
      <c r="F289" s="12" t="str">
        <f aca="false">IF(B289="","",IFERROR(INDEX('De-para'!$B$5:$B$304,MATCH(B289,'De-para'!$A$5:$A$304,0)),"Sem de-para"))</f>
        <v/>
      </c>
      <c r="G289" s="12" t="str">
        <f aca="false">IF(B289="","",IFERROR(INDEX('De-para'!$C$5:$C$304,MATCH(B289,'De-para'!$A$5:$A$304,0))&amp;"","Sem de-para"))</f>
        <v/>
      </c>
      <c r="H289" s="12" t="str">
        <f aca="false">IF(B289="","",IFERROR(INDEX('De-para'!$D$5:$D$304,MATCH(B289,'De-para'!$A$5:$A$304,0))&amp;"",""))</f>
        <v/>
      </c>
      <c r="I289" s="12" t="str">
        <f aca="false">IF(B289="","",IFERROR(INDEX('De-para'!$E$5:$E$304,MATCH(B289,'De-para'!$A$5:$A$304,0))&amp;"",""))</f>
        <v/>
      </c>
      <c r="J289" s="12" t="str">
        <f aca="false">IF(B289="","",IFERROR(INDEX('De-para'!$F$5:$F$304,MATCH(B289,'De-para'!$A$5:$A$304,0))&amp;"",""))</f>
        <v/>
      </c>
      <c r="K289" s="13" t="str">
        <f aca="false">IF(OR(J289="",D289=""),"",IF(J289="Receita",D289,-D289))</f>
        <v/>
      </c>
      <c r="L289" s="12" t="str">
        <f aca="false">IF(C289="","",IFERROR(INDEX('Centros de custo'!$C$5:$C$64,MATCH(C289,'Centros de custo'!$A$5:$A$64,0)),""))</f>
        <v/>
      </c>
      <c r="M289" s="12" t="str">
        <f aca="false">IF(C289="","",IFERROR(INDEX('Centros de custo'!$E$5:$E$64,MATCH(C289,'Centros de custo'!$A$5:$A$64,0)),""))</f>
        <v/>
      </c>
      <c r="N289" s="12" t="str">
        <f aca="false">IF(B289="","",IF(C289="","Sem CC",IF(ISNA(MATCH(C289,'Centros de custo'!$A$5:$A$64,0)),"Inexistente",IF(INDEX('Centros de custo'!$F$5:$F$64,MATCH(C289,'Centros de custo'!$A$5:$A$64,0))="Não","Inativo","OK"))))</f>
        <v/>
      </c>
      <c r="O289" s="12" t="str">
        <f aca="false">IF(B289="","",IF(G289="Sem de-para","Sem de-para",IF(IFERROR(INDEX('De-para'!$G$5:$G$304,MATCH(B289,'De-para'!$A$5:$A$304,0)),"")&lt;&gt;"OK","De-para inválido",IF(N289="Sem CC","Sem centro de custo",IF(N289&lt;&gt;"OK","Centro de custo "&amp;LOWER(N289),"OK")))))</f>
        <v/>
      </c>
    </row>
    <row r="290" customFormat="false" ht="15" hidden="false" customHeight="false" outlineLevel="0" collapsed="false">
      <c r="A290" s="18"/>
      <c r="B290" s="8"/>
      <c r="C290" s="8"/>
      <c r="D290" s="19"/>
      <c r="E290" s="11"/>
      <c r="F290" s="12" t="str">
        <f aca="false">IF(B290="","",IFERROR(INDEX('De-para'!$B$5:$B$304,MATCH(B290,'De-para'!$A$5:$A$304,0)),"Sem de-para"))</f>
        <v/>
      </c>
      <c r="G290" s="12" t="str">
        <f aca="false">IF(B290="","",IFERROR(INDEX('De-para'!$C$5:$C$304,MATCH(B290,'De-para'!$A$5:$A$304,0))&amp;"","Sem de-para"))</f>
        <v/>
      </c>
      <c r="H290" s="12" t="str">
        <f aca="false">IF(B290="","",IFERROR(INDEX('De-para'!$D$5:$D$304,MATCH(B290,'De-para'!$A$5:$A$304,0))&amp;"",""))</f>
        <v/>
      </c>
      <c r="I290" s="12" t="str">
        <f aca="false">IF(B290="","",IFERROR(INDEX('De-para'!$E$5:$E$304,MATCH(B290,'De-para'!$A$5:$A$304,0))&amp;"",""))</f>
        <v/>
      </c>
      <c r="J290" s="12" t="str">
        <f aca="false">IF(B290="","",IFERROR(INDEX('De-para'!$F$5:$F$304,MATCH(B290,'De-para'!$A$5:$A$304,0))&amp;"",""))</f>
        <v/>
      </c>
      <c r="K290" s="13" t="str">
        <f aca="false">IF(OR(J290="",D290=""),"",IF(J290="Receita",D290,-D290))</f>
        <v/>
      </c>
      <c r="L290" s="12" t="str">
        <f aca="false">IF(C290="","",IFERROR(INDEX('Centros de custo'!$C$5:$C$64,MATCH(C290,'Centros de custo'!$A$5:$A$64,0)),""))</f>
        <v/>
      </c>
      <c r="M290" s="12" t="str">
        <f aca="false">IF(C290="","",IFERROR(INDEX('Centros de custo'!$E$5:$E$64,MATCH(C290,'Centros de custo'!$A$5:$A$64,0)),""))</f>
        <v/>
      </c>
      <c r="N290" s="12" t="str">
        <f aca="false">IF(B290="","",IF(C290="","Sem CC",IF(ISNA(MATCH(C290,'Centros de custo'!$A$5:$A$64,0)),"Inexistente",IF(INDEX('Centros de custo'!$F$5:$F$64,MATCH(C290,'Centros de custo'!$A$5:$A$64,0))="Não","Inativo","OK"))))</f>
        <v/>
      </c>
      <c r="O290" s="12" t="str">
        <f aca="false">IF(B290="","",IF(G290="Sem de-para","Sem de-para",IF(IFERROR(INDEX('De-para'!$G$5:$G$304,MATCH(B290,'De-para'!$A$5:$A$304,0)),"")&lt;&gt;"OK","De-para inválido",IF(N290="Sem CC","Sem centro de custo",IF(N290&lt;&gt;"OK","Centro de custo "&amp;LOWER(N290),"OK")))))</f>
        <v/>
      </c>
    </row>
    <row r="291" customFormat="false" ht="15" hidden="false" customHeight="false" outlineLevel="0" collapsed="false">
      <c r="A291" s="18"/>
      <c r="B291" s="8"/>
      <c r="C291" s="8"/>
      <c r="D291" s="19"/>
      <c r="E291" s="11"/>
      <c r="F291" s="12" t="str">
        <f aca="false">IF(B291="","",IFERROR(INDEX('De-para'!$B$5:$B$304,MATCH(B291,'De-para'!$A$5:$A$304,0)),"Sem de-para"))</f>
        <v/>
      </c>
      <c r="G291" s="12" t="str">
        <f aca="false">IF(B291="","",IFERROR(INDEX('De-para'!$C$5:$C$304,MATCH(B291,'De-para'!$A$5:$A$304,0))&amp;"","Sem de-para"))</f>
        <v/>
      </c>
      <c r="H291" s="12" t="str">
        <f aca="false">IF(B291="","",IFERROR(INDEX('De-para'!$D$5:$D$304,MATCH(B291,'De-para'!$A$5:$A$304,0))&amp;"",""))</f>
        <v/>
      </c>
      <c r="I291" s="12" t="str">
        <f aca="false">IF(B291="","",IFERROR(INDEX('De-para'!$E$5:$E$304,MATCH(B291,'De-para'!$A$5:$A$304,0))&amp;"",""))</f>
        <v/>
      </c>
      <c r="J291" s="12" t="str">
        <f aca="false">IF(B291="","",IFERROR(INDEX('De-para'!$F$5:$F$304,MATCH(B291,'De-para'!$A$5:$A$304,0))&amp;"",""))</f>
        <v/>
      </c>
      <c r="K291" s="13" t="str">
        <f aca="false">IF(OR(J291="",D291=""),"",IF(J291="Receita",D291,-D291))</f>
        <v/>
      </c>
      <c r="L291" s="12" t="str">
        <f aca="false">IF(C291="","",IFERROR(INDEX('Centros de custo'!$C$5:$C$64,MATCH(C291,'Centros de custo'!$A$5:$A$64,0)),""))</f>
        <v/>
      </c>
      <c r="M291" s="12" t="str">
        <f aca="false">IF(C291="","",IFERROR(INDEX('Centros de custo'!$E$5:$E$64,MATCH(C291,'Centros de custo'!$A$5:$A$64,0)),""))</f>
        <v/>
      </c>
      <c r="N291" s="12" t="str">
        <f aca="false">IF(B291="","",IF(C291="","Sem CC",IF(ISNA(MATCH(C291,'Centros de custo'!$A$5:$A$64,0)),"Inexistente",IF(INDEX('Centros de custo'!$F$5:$F$64,MATCH(C291,'Centros de custo'!$A$5:$A$64,0))="Não","Inativo","OK"))))</f>
        <v/>
      </c>
      <c r="O291" s="12" t="str">
        <f aca="false">IF(B291="","",IF(G291="Sem de-para","Sem de-para",IF(IFERROR(INDEX('De-para'!$G$5:$G$304,MATCH(B291,'De-para'!$A$5:$A$304,0)),"")&lt;&gt;"OK","De-para inválido",IF(N291="Sem CC","Sem centro de custo",IF(N291&lt;&gt;"OK","Centro de custo "&amp;LOWER(N291),"OK")))))</f>
        <v/>
      </c>
    </row>
    <row r="292" customFormat="false" ht="15" hidden="false" customHeight="false" outlineLevel="0" collapsed="false">
      <c r="A292" s="18"/>
      <c r="B292" s="8"/>
      <c r="C292" s="8"/>
      <c r="D292" s="19"/>
      <c r="E292" s="11"/>
      <c r="F292" s="12" t="str">
        <f aca="false">IF(B292="","",IFERROR(INDEX('De-para'!$B$5:$B$304,MATCH(B292,'De-para'!$A$5:$A$304,0)),"Sem de-para"))</f>
        <v/>
      </c>
      <c r="G292" s="12" t="str">
        <f aca="false">IF(B292="","",IFERROR(INDEX('De-para'!$C$5:$C$304,MATCH(B292,'De-para'!$A$5:$A$304,0))&amp;"","Sem de-para"))</f>
        <v/>
      </c>
      <c r="H292" s="12" t="str">
        <f aca="false">IF(B292="","",IFERROR(INDEX('De-para'!$D$5:$D$304,MATCH(B292,'De-para'!$A$5:$A$304,0))&amp;"",""))</f>
        <v/>
      </c>
      <c r="I292" s="12" t="str">
        <f aca="false">IF(B292="","",IFERROR(INDEX('De-para'!$E$5:$E$304,MATCH(B292,'De-para'!$A$5:$A$304,0))&amp;"",""))</f>
        <v/>
      </c>
      <c r="J292" s="12" t="str">
        <f aca="false">IF(B292="","",IFERROR(INDEX('De-para'!$F$5:$F$304,MATCH(B292,'De-para'!$A$5:$A$304,0))&amp;"",""))</f>
        <v/>
      </c>
      <c r="K292" s="13" t="str">
        <f aca="false">IF(OR(J292="",D292=""),"",IF(J292="Receita",D292,-D292))</f>
        <v/>
      </c>
      <c r="L292" s="12" t="str">
        <f aca="false">IF(C292="","",IFERROR(INDEX('Centros de custo'!$C$5:$C$64,MATCH(C292,'Centros de custo'!$A$5:$A$64,0)),""))</f>
        <v/>
      </c>
      <c r="M292" s="12" t="str">
        <f aca="false">IF(C292="","",IFERROR(INDEX('Centros de custo'!$E$5:$E$64,MATCH(C292,'Centros de custo'!$A$5:$A$64,0)),""))</f>
        <v/>
      </c>
      <c r="N292" s="12" t="str">
        <f aca="false">IF(B292="","",IF(C292="","Sem CC",IF(ISNA(MATCH(C292,'Centros de custo'!$A$5:$A$64,0)),"Inexistente",IF(INDEX('Centros de custo'!$F$5:$F$64,MATCH(C292,'Centros de custo'!$A$5:$A$64,0))="Não","Inativo","OK"))))</f>
        <v/>
      </c>
      <c r="O292" s="12" t="str">
        <f aca="false">IF(B292="","",IF(G292="Sem de-para","Sem de-para",IF(IFERROR(INDEX('De-para'!$G$5:$G$304,MATCH(B292,'De-para'!$A$5:$A$304,0)),"")&lt;&gt;"OK","De-para inválido",IF(N292="Sem CC","Sem centro de custo",IF(N292&lt;&gt;"OK","Centro de custo "&amp;LOWER(N292),"OK")))))</f>
        <v/>
      </c>
    </row>
    <row r="293" customFormat="false" ht="15" hidden="false" customHeight="false" outlineLevel="0" collapsed="false">
      <c r="A293" s="18"/>
      <c r="B293" s="8"/>
      <c r="C293" s="8"/>
      <c r="D293" s="19"/>
      <c r="E293" s="11"/>
      <c r="F293" s="12" t="str">
        <f aca="false">IF(B293="","",IFERROR(INDEX('De-para'!$B$5:$B$304,MATCH(B293,'De-para'!$A$5:$A$304,0)),"Sem de-para"))</f>
        <v/>
      </c>
      <c r="G293" s="12" t="str">
        <f aca="false">IF(B293="","",IFERROR(INDEX('De-para'!$C$5:$C$304,MATCH(B293,'De-para'!$A$5:$A$304,0))&amp;"","Sem de-para"))</f>
        <v/>
      </c>
      <c r="H293" s="12" t="str">
        <f aca="false">IF(B293="","",IFERROR(INDEX('De-para'!$D$5:$D$304,MATCH(B293,'De-para'!$A$5:$A$304,0))&amp;"",""))</f>
        <v/>
      </c>
      <c r="I293" s="12" t="str">
        <f aca="false">IF(B293="","",IFERROR(INDEX('De-para'!$E$5:$E$304,MATCH(B293,'De-para'!$A$5:$A$304,0))&amp;"",""))</f>
        <v/>
      </c>
      <c r="J293" s="12" t="str">
        <f aca="false">IF(B293="","",IFERROR(INDEX('De-para'!$F$5:$F$304,MATCH(B293,'De-para'!$A$5:$A$304,0))&amp;"",""))</f>
        <v/>
      </c>
      <c r="K293" s="13" t="str">
        <f aca="false">IF(OR(J293="",D293=""),"",IF(J293="Receita",D293,-D293))</f>
        <v/>
      </c>
      <c r="L293" s="12" t="str">
        <f aca="false">IF(C293="","",IFERROR(INDEX('Centros de custo'!$C$5:$C$64,MATCH(C293,'Centros de custo'!$A$5:$A$64,0)),""))</f>
        <v/>
      </c>
      <c r="M293" s="12" t="str">
        <f aca="false">IF(C293="","",IFERROR(INDEX('Centros de custo'!$E$5:$E$64,MATCH(C293,'Centros de custo'!$A$5:$A$64,0)),""))</f>
        <v/>
      </c>
      <c r="N293" s="12" t="str">
        <f aca="false">IF(B293="","",IF(C293="","Sem CC",IF(ISNA(MATCH(C293,'Centros de custo'!$A$5:$A$64,0)),"Inexistente",IF(INDEX('Centros de custo'!$F$5:$F$64,MATCH(C293,'Centros de custo'!$A$5:$A$64,0))="Não","Inativo","OK"))))</f>
        <v/>
      </c>
      <c r="O293" s="12" t="str">
        <f aca="false">IF(B293="","",IF(G293="Sem de-para","Sem de-para",IF(IFERROR(INDEX('De-para'!$G$5:$G$304,MATCH(B293,'De-para'!$A$5:$A$304,0)),"")&lt;&gt;"OK","De-para inválido",IF(N293="Sem CC","Sem centro de custo",IF(N293&lt;&gt;"OK","Centro de custo "&amp;LOWER(N293),"OK")))))</f>
        <v/>
      </c>
    </row>
    <row r="294" customFormat="false" ht="15" hidden="false" customHeight="false" outlineLevel="0" collapsed="false">
      <c r="A294" s="18"/>
      <c r="B294" s="8"/>
      <c r="C294" s="8"/>
      <c r="D294" s="19"/>
      <c r="E294" s="11"/>
      <c r="F294" s="12" t="str">
        <f aca="false">IF(B294="","",IFERROR(INDEX('De-para'!$B$5:$B$304,MATCH(B294,'De-para'!$A$5:$A$304,0)),"Sem de-para"))</f>
        <v/>
      </c>
      <c r="G294" s="12" t="str">
        <f aca="false">IF(B294="","",IFERROR(INDEX('De-para'!$C$5:$C$304,MATCH(B294,'De-para'!$A$5:$A$304,0))&amp;"","Sem de-para"))</f>
        <v/>
      </c>
      <c r="H294" s="12" t="str">
        <f aca="false">IF(B294="","",IFERROR(INDEX('De-para'!$D$5:$D$304,MATCH(B294,'De-para'!$A$5:$A$304,0))&amp;"",""))</f>
        <v/>
      </c>
      <c r="I294" s="12" t="str">
        <f aca="false">IF(B294="","",IFERROR(INDEX('De-para'!$E$5:$E$304,MATCH(B294,'De-para'!$A$5:$A$304,0))&amp;"",""))</f>
        <v/>
      </c>
      <c r="J294" s="12" t="str">
        <f aca="false">IF(B294="","",IFERROR(INDEX('De-para'!$F$5:$F$304,MATCH(B294,'De-para'!$A$5:$A$304,0))&amp;"",""))</f>
        <v/>
      </c>
      <c r="K294" s="13" t="str">
        <f aca="false">IF(OR(J294="",D294=""),"",IF(J294="Receita",D294,-D294))</f>
        <v/>
      </c>
      <c r="L294" s="12" t="str">
        <f aca="false">IF(C294="","",IFERROR(INDEX('Centros de custo'!$C$5:$C$64,MATCH(C294,'Centros de custo'!$A$5:$A$64,0)),""))</f>
        <v/>
      </c>
      <c r="M294" s="12" t="str">
        <f aca="false">IF(C294="","",IFERROR(INDEX('Centros de custo'!$E$5:$E$64,MATCH(C294,'Centros de custo'!$A$5:$A$64,0)),""))</f>
        <v/>
      </c>
      <c r="N294" s="12" t="str">
        <f aca="false">IF(B294="","",IF(C294="","Sem CC",IF(ISNA(MATCH(C294,'Centros de custo'!$A$5:$A$64,0)),"Inexistente",IF(INDEX('Centros de custo'!$F$5:$F$64,MATCH(C294,'Centros de custo'!$A$5:$A$64,0))="Não","Inativo","OK"))))</f>
        <v/>
      </c>
      <c r="O294" s="12" t="str">
        <f aca="false">IF(B294="","",IF(G294="Sem de-para","Sem de-para",IF(IFERROR(INDEX('De-para'!$G$5:$G$304,MATCH(B294,'De-para'!$A$5:$A$304,0)),"")&lt;&gt;"OK","De-para inválido",IF(N294="Sem CC","Sem centro de custo",IF(N294&lt;&gt;"OK","Centro de custo "&amp;LOWER(N294),"OK")))))</f>
        <v/>
      </c>
    </row>
    <row r="295" customFormat="false" ht="15" hidden="false" customHeight="false" outlineLevel="0" collapsed="false">
      <c r="A295" s="18"/>
      <c r="B295" s="8"/>
      <c r="C295" s="8"/>
      <c r="D295" s="19"/>
      <c r="E295" s="11"/>
      <c r="F295" s="12" t="str">
        <f aca="false">IF(B295="","",IFERROR(INDEX('De-para'!$B$5:$B$304,MATCH(B295,'De-para'!$A$5:$A$304,0)),"Sem de-para"))</f>
        <v/>
      </c>
      <c r="G295" s="12" t="str">
        <f aca="false">IF(B295="","",IFERROR(INDEX('De-para'!$C$5:$C$304,MATCH(B295,'De-para'!$A$5:$A$304,0))&amp;"","Sem de-para"))</f>
        <v/>
      </c>
      <c r="H295" s="12" t="str">
        <f aca="false">IF(B295="","",IFERROR(INDEX('De-para'!$D$5:$D$304,MATCH(B295,'De-para'!$A$5:$A$304,0))&amp;"",""))</f>
        <v/>
      </c>
      <c r="I295" s="12" t="str">
        <f aca="false">IF(B295="","",IFERROR(INDEX('De-para'!$E$5:$E$304,MATCH(B295,'De-para'!$A$5:$A$304,0))&amp;"",""))</f>
        <v/>
      </c>
      <c r="J295" s="12" t="str">
        <f aca="false">IF(B295="","",IFERROR(INDEX('De-para'!$F$5:$F$304,MATCH(B295,'De-para'!$A$5:$A$304,0))&amp;"",""))</f>
        <v/>
      </c>
      <c r="K295" s="13" t="str">
        <f aca="false">IF(OR(J295="",D295=""),"",IF(J295="Receita",D295,-D295))</f>
        <v/>
      </c>
      <c r="L295" s="12" t="str">
        <f aca="false">IF(C295="","",IFERROR(INDEX('Centros de custo'!$C$5:$C$64,MATCH(C295,'Centros de custo'!$A$5:$A$64,0)),""))</f>
        <v/>
      </c>
      <c r="M295" s="12" t="str">
        <f aca="false">IF(C295="","",IFERROR(INDEX('Centros de custo'!$E$5:$E$64,MATCH(C295,'Centros de custo'!$A$5:$A$64,0)),""))</f>
        <v/>
      </c>
      <c r="N295" s="12" t="str">
        <f aca="false">IF(B295="","",IF(C295="","Sem CC",IF(ISNA(MATCH(C295,'Centros de custo'!$A$5:$A$64,0)),"Inexistente",IF(INDEX('Centros de custo'!$F$5:$F$64,MATCH(C295,'Centros de custo'!$A$5:$A$64,0))="Não","Inativo","OK"))))</f>
        <v/>
      </c>
      <c r="O295" s="12" t="str">
        <f aca="false">IF(B295="","",IF(G295="Sem de-para","Sem de-para",IF(IFERROR(INDEX('De-para'!$G$5:$G$304,MATCH(B295,'De-para'!$A$5:$A$304,0)),"")&lt;&gt;"OK","De-para inválido",IF(N295="Sem CC","Sem centro de custo",IF(N295&lt;&gt;"OK","Centro de custo "&amp;LOWER(N295),"OK")))))</f>
        <v/>
      </c>
    </row>
    <row r="296" customFormat="false" ht="15" hidden="false" customHeight="false" outlineLevel="0" collapsed="false">
      <c r="A296" s="18"/>
      <c r="B296" s="8"/>
      <c r="C296" s="8"/>
      <c r="D296" s="19"/>
      <c r="E296" s="11"/>
      <c r="F296" s="12" t="str">
        <f aca="false">IF(B296="","",IFERROR(INDEX('De-para'!$B$5:$B$304,MATCH(B296,'De-para'!$A$5:$A$304,0)),"Sem de-para"))</f>
        <v/>
      </c>
      <c r="G296" s="12" t="str">
        <f aca="false">IF(B296="","",IFERROR(INDEX('De-para'!$C$5:$C$304,MATCH(B296,'De-para'!$A$5:$A$304,0))&amp;"","Sem de-para"))</f>
        <v/>
      </c>
      <c r="H296" s="12" t="str">
        <f aca="false">IF(B296="","",IFERROR(INDEX('De-para'!$D$5:$D$304,MATCH(B296,'De-para'!$A$5:$A$304,0))&amp;"",""))</f>
        <v/>
      </c>
      <c r="I296" s="12" t="str">
        <f aca="false">IF(B296="","",IFERROR(INDEX('De-para'!$E$5:$E$304,MATCH(B296,'De-para'!$A$5:$A$304,0))&amp;"",""))</f>
        <v/>
      </c>
      <c r="J296" s="12" t="str">
        <f aca="false">IF(B296="","",IFERROR(INDEX('De-para'!$F$5:$F$304,MATCH(B296,'De-para'!$A$5:$A$304,0))&amp;"",""))</f>
        <v/>
      </c>
      <c r="K296" s="13" t="str">
        <f aca="false">IF(OR(J296="",D296=""),"",IF(J296="Receita",D296,-D296))</f>
        <v/>
      </c>
      <c r="L296" s="12" t="str">
        <f aca="false">IF(C296="","",IFERROR(INDEX('Centros de custo'!$C$5:$C$64,MATCH(C296,'Centros de custo'!$A$5:$A$64,0)),""))</f>
        <v/>
      </c>
      <c r="M296" s="12" t="str">
        <f aca="false">IF(C296="","",IFERROR(INDEX('Centros de custo'!$E$5:$E$64,MATCH(C296,'Centros de custo'!$A$5:$A$64,0)),""))</f>
        <v/>
      </c>
      <c r="N296" s="12" t="str">
        <f aca="false">IF(B296="","",IF(C296="","Sem CC",IF(ISNA(MATCH(C296,'Centros de custo'!$A$5:$A$64,0)),"Inexistente",IF(INDEX('Centros de custo'!$F$5:$F$64,MATCH(C296,'Centros de custo'!$A$5:$A$64,0))="Não","Inativo","OK"))))</f>
        <v/>
      </c>
      <c r="O296" s="12" t="str">
        <f aca="false">IF(B296="","",IF(G296="Sem de-para","Sem de-para",IF(IFERROR(INDEX('De-para'!$G$5:$G$304,MATCH(B296,'De-para'!$A$5:$A$304,0)),"")&lt;&gt;"OK","De-para inválido",IF(N296="Sem CC","Sem centro de custo",IF(N296&lt;&gt;"OK","Centro de custo "&amp;LOWER(N296),"OK")))))</f>
        <v/>
      </c>
    </row>
    <row r="297" customFormat="false" ht="15" hidden="false" customHeight="false" outlineLevel="0" collapsed="false">
      <c r="A297" s="18"/>
      <c r="B297" s="8"/>
      <c r="C297" s="8"/>
      <c r="D297" s="19"/>
      <c r="E297" s="11"/>
      <c r="F297" s="12" t="str">
        <f aca="false">IF(B297="","",IFERROR(INDEX('De-para'!$B$5:$B$304,MATCH(B297,'De-para'!$A$5:$A$304,0)),"Sem de-para"))</f>
        <v/>
      </c>
      <c r="G297" s="12" t="str">
        <f aca="false">IF(B297="","",IFERROR(INDEX('De-para'!$C$5:$C$304,MATCH(B297,'De-para'!$A$5:$A$304,0))&amp;"","Sem de-para"))</f>
        <v/>
      </c>
      <c r="H297" s="12" t="str">
        <f aca="false">IF(B297="","",IFERROR(INDEX('De-para'!$D$5:$D$304,MATCH(B297,'De-para'!$A$5:$A$304,0))&amp;"",""))</f>
        <v/>
      </c>
      <c r="I297" s="12" t="str">
        <f aca="false">IF(B297="","",IFERROR(INDEX('De-para'!$E$5:$E$304,MATCH(B297,'De-para'!$A$5:$A$304,0))&amp;"",""))</f>
        <v/>
      </c>
      <c r="J297" s="12" t="str">
        <f aca="false">IF(B297="","",IFERROR(INDEX('De-para'!$F$5:$F$304,MATCH(B297,'De-para'!$A$5:$A$304,0))&amp;"",""))</f>
        <v/>
      </c>
      <c r="K297" s="13" t="str">
        <f aca="false">IF(OR(J297="",D297=""),"",IF(J297="Receita",D297,-D297))</f>
        <v/>
      </c>
      <c r="L297" s="12" t="str">
        <f aca="false">IF(C297="","",IFERROR(INDEX('Centros de custo'!$C$5:$C$64,MATCH(C297,'Centros de custo'!$A$5:$A$64,0)),""))</f>
        <v/>
      </c>
      <c r="M297" s="12" t="str">
        <f aca="false">IF(C297="","",IFERROR(INDEX('Centros de custo'!$E$5:$E$64,MATCH(C297,'Centros de custo'!$A$5:$A$64,0)),""))</f>
        <v/>
      </c>
      <c r="N297" s="12" t="str">
        <f aca="false">IF(B297="","",IF(C297="","Sem CC",IF(ISNA(MATCH(C297,'Centros de custo'!$A$5:$A$64,0)),"Inexistente",IF(INDEX('Centros de custo'!$F$5:$F$64,MATCH(C297,'Centros de custo'!$A$5:$A$64,0))="Não","Inativo","OK"))))</f>
        <v/>
      </c>
      <c r="O297" s="12" t="str">
        <f aca="false">IF(B297="","",IF(G297="Sem de-para","Sem de-para",IF(IFERROR(INDEX('De-para'!$G$5:$G$304,MATCH(B297,'De-para'!$A$5:$A$304,0)),"")&lt;&gt;"OK","De-para inválido",IF(N297="Sem CC","Sem centro de custo",IF(N297&lt;&gt;"OK","Centro de custo "&amp;LOWER(N297),"OK")))))</f>
        <v/>
      </c>
    </row>
    <row r="298" customFormat="false" ht="15" hidden="false" customHeight="false" outlineLevel="0" collapsed="false">
      <c r="A298" s="18"/>
      <c r="B298" s="8"/>
      <c r="C298" s="8"/>
      <c r="D298" s="19"/>
      <c r="E298" s="11"/>
      <c r="F298" s="12" t="str">
        <f aca="false">IF(B298="","",IFERROR(INDEX('De-para'!$B$5:$B$304,MATCH(B298,'De-para'!$A$5:$A$304,0)),"Sem de-para"))</f>
        <v/>
      </c>
      <c r="G298" s="12" t="str">
        <f aca="false">IF(B298="","",IFERROR(INDEX('De-para'!$C$5:$C$304,MATCH(B298,'De-para'!$A$5:$A$304,0))&amp;"","Sem de-para"))</f>
        <v/>
      </c>
      <c r="H298" s="12" t="str">
        <f aca="false">IF(B298="","",IFERROR(INDEX('De-para'!$D$5:$D$304,MATCH(B298,'De-para'!$A$5:$A$304,0))&amp;"",""))</f>
        <v/>
      </c>
      <c r="I298" s="12" t="str">
        <f aca="false">IF(B298="","",IFERROR(INDEX('De-para'!$E$5:$E$304,MATCH(B298,'De-para'!$A$5:$A$304,0))&amp;"",""))</f>
        <v/>
      </c>
      <c r="J298" s="12" t="str">
        <f aca="false">IF(B298="","",IFERROR(INDEX('De-para'!$F$5:$F$304,MATCH(B298,'De-para'!$A$5:$A$304,0))&amp;"",""))</f>
        <v/>
      </c>
      <c r="K298" s="13" t="str">
        <f aca="false">IF(OR(J298="",D298=""),"",IF(J298="Receita",D298,-D298))</f>
        <v/>
      </c>
      <c r="L298" s="12" t="str">
        <f aca="false">IF(C298="","",IFERROR(INDEX('Centros de custo'!$C$5:$C$64,MATCH(C298,'Centros de custo'!$A$5:$A$64,0)),""))</f>
        <v/>
      </c>
      <c r="M298" s="12" t="str">
        <f aca="false">IF(C298="","",IFERROR(INDEX('Centros de custo'!$E$5:$E$64,MATCH(C298,'Centros de custo'!$A$5:$A$64,0)),""))</f>
        <v/>
      </c>
      <c r="N298" s="12" t="str">
        <f aca="false">IF(B298="","",IF(C298="","Sem CC",IF(ISNA(MATCH(C298,'Centros de custo'!$A$5:$A$64,0)),"Inexistente",IF(INDEX('Centros de custo'!$F$5:$F$64,MATCH(C298,'Centros de custo'!$A$5:$A$64,0))="Não","Inativo","OK"))))</f>
        <v/>
      </c>
      <c r="O298" s="12" t="str">
        <f aca="false">IF(B298="","",IF(G298="Sem de-para","Sem de-para",IF(IFERROR(INDEX('De-para'!$G$5:$G$304,MATCH(B298,'De-para'!$A$5:$A$304,0)),"")&lt;&gt;"OK","De-para inválido",IF(N298="Sem CC","Sem centro de custo",IF(N298&lt;&gt;"OK","Centro de custo "&amp;LOWER(N298),"OK")))))</f>
        <v/>
      </c>
    </row>
    <row r="299" customFormat="false" ht="15" hidden="false" customHeight="false" outlineLevel="0" collapsed="false">
      <c r="A299" s="18"/>
      <c r="B299" s="8"/>
      <c r="C299" s="8"/>
      <c r="D299" s="19"/>
      <c r="E299" s="11"/>
      <c r="F299" s="12" t="str">
        <f aca="false">IF(B299="","",IFERROR(INDEX('De-para'!$B$5:$B$304,MATCH(B299,'De-para'!$A$5:$A$304,0)),"Sem de-para"))</f>
        <v/>
      </c>
      <c r="G299" s="12" t="str">
        <f aca="false">IF(B299="","",IFERROR(INDEX('De-para'!$C$5:$C$304,MATCH(B299,'De-para'!$A$5:$A$304,0))&amp;"","Sem de-para"))</f>
        <v/>
      </c>
      <c r="H299" s="12" t="str">
        <f aca="false">IF(B299="","",IFERROR(INDEX('De-para'!$D$5:$D$304,MATCH(B299,'De-para'!$A$5:$A$304,0))&amp;"",""))</f>
        <v/>
      </c>
      <c r="I299" s="12" t="str">
        <f aca="false">IF(B299="","",IFERROR(INDEX('De-para'!$E$5:$E$304,MATCH(B299,'De-para'!$A$5:$A$304,0))&amp;"",""))</f>
        <v/>
      </c>
      <c r="J299" s="12" t="str">
        <f aca="false">IF(B299="","",IFERROR(INDEX('De-para'!$F$5:$F$304,MATCH(B299,'De-para'!$A$5:$A$304,0))&amp;"",""))</f>
        <v/>
      </c>
      <c r="K299" s="13" t="str">
        <f aca="false">IF(OR(J299="",D299=""),"",IF(J299="Receita",D299,-D299))</f>
        <v/>
      </c>
      <c r="L299" s="12" t="str">
        <f aca="false">IF(C299="","",IFERROR(INDEX('Centros de custo'!$C$5:$C$64,MATCH(C299,'Centros de custo'!$A$5:$A$64,0)),""))</f>
        <v/>
      </c>
      <c r="M299" s="12" t="str">
        <f aca="false">IF(C299="","",IFERROR(INDEX('Centros de custo'!$E$5:$E$64,MATCH(C299,'Centros de custo'!$A$5:$A$64,0)),""))</f>
        <v/>
      </c>
      <c r="N299" s="12" t="str">
        <f aca="false">IF(B299="","",IF(C299="","Sem CC",IF(ISNA(MATCH(C299,'Centros de custo'!$A$5:$A$64,0)),"Inexistente",IF(INDEX('Centros de custo'!$F$5:$F$64,MATCH(C299,'Centros de custo'!$A$5:$A$64,0))="Não","Inativo","OK"))))</f>
        <v/>
      </c>
      <c r="O299" s="12" t="str">
        <f aca="false">IF(B299="","",IF(G299="Sem de-para","Sem de-para",IF(IFERROR(INDEX('De-para'!$G$5:$G$304,MATCH(B299,'De-para'!$A$5:$A$304,0)),"")&lt;&gt;"OK","De-para inválido",IF(N299="Sem CC","Sem centro de custo",IF(N299&lt;&gt;"OK","Centro de custo "&amp;LOWER(N299),"OK")))))</f>
        <v/>
      </c>
    </row>
    <row r="300" customFormat="false" ht="15" hidden="false" customHeight="false" outlineLevel="0" collapsed="false">
      <c r="A300" s="18"/>
      <c r="B300" s="8"/>
      <c r="C300" s="8"/>
      <c r="D300" s="19"/>
      <c r="E300" s="11"/>
      <c r="F300" s="12" t="str">
        <f aca="false">IF(B300="","",IFERROR(INDEX('De-para'!$B$5:$B$304,MATCH(B300,'De-para'!$A$5:$A$304,0)),"Sem de-para"))</f>
        <v/>
      </c>
      <c r="G300" s="12" t="str">
        <f aca="false">IF(B300="","",IFERROR(INDEX('De-para'!$C$5:$C$304,MATCH(B300,'De-para'!$A$5:$A$304,0))&amp;"","Sem de-para"))</f>
        <v/>
      </c>
      <c r="H300" s="12" t="str">
        <f aca="false">IF(B300="","",IFERROR(INDEX('De-para'!$D$5:$D$304,MATCH(B300,'De-para'!$A$5:$A$304,0))&amp;"",""))</f>
        <v/>
      </c>
      <c r="I300" s="12" t="str">
        <f aca="false">IF(B300="","",IFERROR(INDEX('De-para'!$E$5:$E$304,MATCH(B300,'De-para'!$A$5:$A$304,0))&amp;"",""))</f>
        <v/>
      </c>
      <c r="J300" s="12" t="str">
        <f aca="false">IF(B300="","",IFERROR(INDEX('De-para'!$F$5:$F$304,MATCH(B300,'De-para'!$A$5:$A$304,0))&amp;"",""))</f>
        <v/>
      </c>
      <c r="K300" s="13" t="str">
        <f aca="false">IF(OR(J300="",D300=""),"",IF(J300="Receita",D300,-D300))</f>
        <v/>
      </c>
      <c r="L300" s="12" t="str">
        <f aca="false">IF(C300="","",IFERROR(INDEX('Centros de custo'!$C$5:$C$64,MATCH(C300,'Centros de custo'!$A$5:$A$64,0)),""))</f>
        <v/>
      </c>
      <c r="M300" s="12" t="str">
        <f aca="false">IF(C300="","",IFERROR(INDEX('Centros de custo'!$E$5:$E$64,MATCH(C300,'Centros de custo'!$A$5:$A$64,0)),""))</f>
        <v/>
      </c>
      <c r="N300" s="12" t="str">
        <f aca="false">IF(B300="","",IF(C300="","Sem CC",IF(ISNA(MATCH(C300,'Centros de custo'!$A$5:$A$64,0)),"Inexistente",IF(INDEX('Centros de custo'!$F$5:$F$64,MATCH(C300,'Centros de custo'!$A$5:$A$64,0))="Não","Inativo","OK"))))</f>
        <v/>
      </c>
      <c r="O300" s="12" t="str">
        <f aca="false">IF(B300="","",IF(G300="Sem de-para","Sem de-para",IF(IFERROR(INDEX('De-para'!$G$5:$G$304,MATCH(B300,'De-para'!$A$5:$A$304,0)),"")&lt;&gt;"OK","De-para inválido",IF(N300="Sem CC","Sem centro de custo",IF(N300&lt;&gt;"OK","Centro de custo "&amp;LOWER(N300),"OK")))))</f>
        <v/>
      </c>
    </row>
    <row r="301" customFormat="false" ht="15" hidden="false" customHeight="false" outlineLevel="0" collapsed="false">
      <c r="A301" s="18"/>
      <c r="B301" s="8"/>
      <c r="C301" s="8"/>
      <c r="D301" s="19"/>
      <c r="E301" s="11"/>
      <c r="F301" s="12" t="str">
        <f aca="false">IF(B301="","",IFERROR(INDEX('De-para'!$B$5:$B$304,MATCH(B301,'De-para'!$A$5:$A$304,0)),"Sem de-para"))</f>
        <v/>
      </c>
      <c r="G301" s="12" t="str">
        <f aca="false">IF(B301="","",IFERROR(INDEX('De-para'!$C$5:$C$304,MATCH(B301,'De-para'!$A$5:$A$304,0))&amp;"","Sem de-para"))</f>
        <v/>
      </c>
      <c r="H301" s="12" t="str">
        <f aca="false">IF(B301="","",IFERROR(INDEX('De-para'!$D$5:$D$304,MATCH(B301,'De-para'!$A$5:$A$304,0))&amp;"",""))</f>
        <v/>
      </c>
      <c r="I301" s="12" t="str">
        <f aca="false">IF(B301="","",IFERROR(INDEX('De-para'!$E$5:$E$304,MATCH(B301,'De-para'!$A$5:$A$304,0))&amp;"",""))</f>
        <v/>
      </c>
      <c r="J301" s="12" t="str">
        <f aca="false">IF(B301="","",IFERROR(INDEX('De-para'!$F$5:$F$304,MATCH(B301,'De-para'!$A$5:$A$304,0))&amp;"",""))</f>
        <v/>
      </c>
      <c r="K301" s="13" t="str">
        <f aca="false">IF(OR(J301="",D301=""),"",IF(J301="Receita",D301,-D301))</f>
        <v/>
      </c>
      <c r="L301" s="12" t="str">
        <f aca="false">IF(C301="","",IFERROR(INDEX('Centros de custo'!$C$5:$C$64,MATCH(C301,'Centros de custo'!$A$5:$A$64,0)),""))</f>
        <v/>
      </c>
      <c r="M301" s="12" t="str">
        <f aca="false">IF(C301="","",IFERROR(INDEX('Centros de custo'!$E$5:$E$64,MATCH(C301,'Centros de custo'!$A$5:$A$64,0)),""))</f>
        <v/>
      </c>
      <c r="N301" s="12" t="str">
        <f aca="false">IF(B301="","",IF(C301="","Sem CC",IF(ISNA(MATCH(C301,'Centros de custo'!$A$5:$A$64,0)),"Inexistente",IF(INDEX('Centros de custo'!$F$5:$F$64,MATCH(C301,'Centros de custo'!$A$5:$A$64,0))="Não","Inativo","OK"))))</f>
        <v/>
      </c>
      <c r="O301" s="12" t="str">
        <f aca="false">IF(B301="","",IF(G301="Sem de-para","Sem de-para",IF(IFERROR(INDEX('De-para'!$G$5:$G$304,MATCH(B301,'De-para'!$A$5:$A$304,0)),"")&lt;&gt;"OK","De-para inválido",IF(N301="Sem CC","Sem centro de custo",IF(N301&lt;&gt;"OK","Centro de custo "&amp;LOWER(N301),"OK")))))</f>
        <v/>
      </c>
    </row>
    <row r="302" customFormat="false" ht="15" hidden="false" customHeight="false" outlineLevel="0" collapsed="false">
      <c r="A302" s="18"/>
      <c r="B302" s="8"/>
      <c r="C302" s="8"/>
      <c r="D302" s="19"/>
      <c r="E302" s="11"/>
      <c r="F302" s="12" t="str">
        <f aca="false">IF(B302="","",IFERROR(INDEX('De-para'!$B$5:$B$304,MATCH(B302,'De-para'!$A$5:$A$304,0)),"Sem de-para"))</f>
        <v/>
      </c>
      <c r="G302" s="12" t="str">
        <f aca="false">IF(B302="","",IFERROR(INDEX('De-para'!$C$5:$C$304,MATCH(B302,'De-para'!$A$5:$A$304,0))&amp;"","Sem de-para"))</f>
        <v/>
      </c>
      <c r="H302" s="12" t="str">
        <f aca="false">IF(B302="","",IFERROR(INDEX('De-para'!$D$5:$D$304,MATCH(B302,'De-para'!$A$5:$A$304,0))&amp;"",""))</f>
        <v/>
      </c>
      <c r="I302" s="12" t="str">
        <f aca="false">IF(B302="","",IFERROR(INDEX('De-para'!$E$5:$E$304,MATCH(B302,'De-para'!$A$5:$A$304,0))&amp;"",""))</f>
        <v/>
      </c>
      <c r="J302" s="12" t="str">
        <f aca="false">IF(B302="","",IFERROR(INDEX('De-para'!$F$5:$F$304,MATCH(B302,'De-para'!$A$5:$A$304,0))&amp;"",""))</f>
        <v/>
      </c>
      <c r="K302" s="13" t="str">
        <f aca="false">IF(OR(J302="",D302=""),"",IF(J302="Receita",D302,-D302))</f>
        <v/>
      </c>
      <c r="L302" s="12" t="str">
        <f aca="false">IF(C302="","",IFERROR(INDEX('Centros de custo'!$C$5:$C$64,MATCH(C302,'Centros de custo'!$A$5:$A$64,0)),""))</f>
        <v/>
      </c>
      <c r="M302" s="12" t="str">
        <f aca="false">IF(C302="","",IFERROR(INDEX('Centros de custo'!$E$5:$E$64,MATCH(C302,'Centros de custo'!$A$5:$A$64,0)),""))</f>
        <v/>
      </c>
      <c r="N302" s="12" t="str">
        <f aca="false">IF(B302="","",IF(C302="","Sem CC",IF(ISNA(MATCH(C302,'Centros de custo'!$A$5:$A$64,0)),"Inexistente",IF(INDEX('Centros de custo'!$F$5:$F$64,MATCH(C302,'Centros de custo'!$A$5:$A$64,0))="Não","Inativo","OK"))))</f>
        <v/>
      </c>
      <c r="O302" s="12" t="str">
        <f aca="false">IF(B302="","",IF(G302="Sem de-para","Sem de-para",IF(IFERROR(INDEX('De-para'!$G$5:$G$304,MATCH(B302,'De-para'!$A$5:$A$304,0)),"")&lt;&gt;"OK","De-para inválido",IF(N302="Sem CC","Sem centro de custo",IF(N302&lt;&gt;"OK","Centro de custo "&amp;LOWER(N302),"OK")))))</f>
        <v/>
      </c>
    </row>
    <row r="303" customFormat="false" ht="15" hidden="false" customHeight="false" outlineLevel="0" collapsed="false">
      <c r="A303" s="18"/>
      <c r="B303" s="8"/>
      <c r="C303" s="8"/>
      <c r="D303" s="19"/>
      <c r="E303" s="11"/>
      <c r="F303" s="12" t="str">
        <f aca="false">IF(B303="","",IFERROR(INDEX('De-para'!$B$5:$B$304,MATCH(B303,'De-para'!$A$5:$A$304,0)),"Sem de-para"))</f>
        <v/>
      </c>
      <c r="G303" s="12" t="str">
        <f aca="false">IF(B303="","",IFERROR(INDEX('De-para'!$C$5:$C$304,MATCH(B303,'De-para'!$A$5:$A$304,0))&amp;"","Sem de-para"))</f>
        <v/>
      </c>
      <c r="H303" s="12" t="str">
        <f aca="false">IF(B303="","",IFERROR(INDEX('De-para'!$D$5:$D$304,MATCH(B303,'De-para'!$A$5:$A$304,0))&amp;"",""))</f>
        <v/>
      </c>
      <c r="I303" s="12" t="str">
        <f aca="false">IF(B303="","",IFERROR(INDEX('De-para'!$E$5:$E$304,MATCH(B303,'De-para'!$A$5:$A$304,0))&amp;"",""))</f>
        <v/>
      </c>
      <c r="J303" s="12" t="str">
        <f aca="false">IF(B303="","",IFERROR(INDEX('De-para'!$F$5:$F$304,MATCH(B303,'De-para'!$A$5:$A$304,0))&amp;"",""))</f>
        <v/>
      </c>
      <c r="K303" s="13" t="str">
        <f aca="false">IF(OR(J303="",D303=""),"",IF(J303="Receita",D303,-D303))</f>
        <v/>
      </c>
      <c r="L303" s="12" t="str">
        <f aca="false">IF(C303="","",IFERROR(INDEX('Centros de custo'!$C$5:$C$64,MATCH(C303,'Centros de custo'!$A$5:$A$64,0)),""))</f>
        <v/>
      </c>
      <c r="M303" s="12" t="str">
        <f aca="false">IF(C303="","",IFERROR(INDEX('Centros de custo'!$E$5:$E$64,MATCH(C303,'Centros de custo'!$A$5:$A$64,0)),""))</f>
        <v/>
      </c>
      <c r="N303" s="12" t="str">
        <f aca="false">IF(B303="","",IF(C303="","Sem CC",IF(ISNA(MATCH(C303,'Centros de custo'!$A$5:$A$64,0)),"Inexistente",IF(INDEX('Centros de custo'!$F$5:$F$64,MATCH(C303,'Centros de custo'!$A$5:$A$64,0))="Não","Inativo","OK"))))</f>
        <v/>
      </c>
      <c r="O303" s="12" t="str">
        <f aca="false">IF(B303="","",IF(G303="Sem de-para","Sem de-para",IF(IFERROR(INDEX('De-para'!$G$5:$G$304,MATCH(B303,'De-para'!$A$5:$A$304,0)),"")&lt;&gt;"OK","De-para inválido",IF(N303="Sem CC","Sem centro de custo",IF(N303&lt;&gt;"OK","Centro de custo "&amp;LOWER(N303),"OK")))))</f>
        <v/>
      </c>
    </row>
    <row r="304" customFormat="false" ht="15" hidden="false" customHeight="false" outlineLevel="0" collapsed="false">
      <c r="A304" s="18"/>
      <c r="B304" s="8"/>
      <c r="C304" s="8"/>
      <c r="D304" s="19"/>
      <c r="E304" s="11"/>
      <c r="F304" s="12" t="str">
        <f aca="false">IF(B304="","",IFERROR(INDEX('De-para'!$B$5:$B$304,MATCH(B304,'De-para'!$A$5:$A$304,0)),"Sem de-para"))</f>
        <v/>
      </c>
      <c r="G304" s="12" t="str">
        <f aca="false">IF(B304="","",IFERROR(INDEX('De-para'!$C$5:$C$304,MATCH(B304,'De-para'!$A$5:$A$304,0))&amp;"","Sem de-para"))</f>
        <v/>
      </c>
      <c r="H304" s="12" t="str">
        <f aca="false">IF(B304="","",IFERROR(INDEX('De-para'!$D$5:$D$304,MATCH(B304,'De-para'!$A$5:$A$304,0))&amp;"",""))</f>
        <v/>
      </c>
      <c r="I304" s="12" t="str">
        <f aca="false">IF(B304="","",IFERROR(INDEX('De-para'!$E$5:$E$304,MATCH(B304,'De-para'!$A$5:$A$304,0))&amp;"",""))</f>
        <v/>
      </c>
      <c r="J304" s="12" t="str">
        <f aca="false">IF(B304="","",IFERROR(INDEX('De-para'!$F$5:$F$304,MATCH(B304,'De-para'!$A$5:$A$304,0))&amp;"",""))</f>
        <v/>
      </c>
      <c r="K304" s="13" t="str">
        <f aca="false">IF(OR(J304="",D304=""),"",IF(J304="Receita",D304,-D304))</f>
        <v/>
      </c>
      <c r="L304" s="12" t="str">
        <f aca="false">IF(C304="","",IFERROR(INDEX('Centros de custo'!$C$5:$C$64,MATCH(C304,'Centros de custo'!$A$5:$A$64,0)),""))</f>
        <v/>
      </c>
      <c r="M304" s="12" t="str">
        <f aca="false">IF(C304="","",IFERROR(INDEX('Centros de custo'!$E$5:$E$64,MATCH(C304,'Centros de custo'!$A$5:$A$64,0)),""))</f>
        <v/>
      </c>
      <c r="N304" s="12" t="str">
        <f aca="false">IF(B304="","",IF(C304="","Sem CC",IF(ISNA(MATCH(C304,'Centros de custo'!$A$5:$A$64,0)),"Inexistente",IF(INDEX('Centros de custo'!$F$5:$F$64,MATCH(C304,'Centros de custo'!$A$5:$A$64,0))="Não","Inativo","OK"))))</f>
        <v/>
      </c>
      <c r="O304" s="12" t="str">
        <f aca="false">IF(B304="","",IF(G304="Sem de-para","Sem de-para",IF(IFERROR(INDEX('De-para'!$G$5:$G$304,MATCH(B304,'De-para'!$A$5:$A$304,0)),"")&lt;&gt;"OK","De-para inválido",IF(N304="Sem CC","Sem centro de custo",IF(N304&lt;&gt;"OK","Centro de custo "&amp;LOWER(N304),"OK")))))</f>
        <v/>
      </c>
    </row>
    <row r="305" customFormat="false" ht="15" hidden="false" customHeight="false" outlineLevel="0" collapsed="false">
      <c r="A305" s="18"/>
      <c r="B305" s="8"/>
      <c r="C305" s="8"/>
      <c r="D305" s="19"/>
      <c r="E305" s="11"/>
      <c r="F305" s="12" t="str">
        <f aca="false">IF(B305="","",IFERROR(INDEX('De-para'!$B$5:$B$304,MATCH(B305,'De-para'!$A$5:$A$304,0)),"Sem de-para"))</f>
        <v/>
      </c>
      <c r="G305" s="12" t="str">
        <f aca="false">IF(B305="","",IFERROR(INDEX('De-para'!$C$5:$C$304,MATCH(B305,'De-para'!$A$5:$A$304,0))&amp;"","Sem de-para"))</f>
        <v/>
      </c>
      <c r="H305" s="12" t="str">
        <f aca="false">IF(B305="","",IFERROR(INDEX('De-para'!$D$5:$D$304,MATCH(B305,'De-para'!$A$5:$A$304,0))&amp;"",""))</f>
        <v/>
      </c>
      <c r="I305" s="12" t="str">
        <f aca="false">IF(B305="","",IFERROR(INDEX('De-para'!$E$5:$E$304,MATCH(B305,'De-para'!$A$5:$A$304,0))&amp;"",""))</f>
        <v/>
      </c>
      <c r="J305" s="12" t="str">
        <f aca="false">IF(B305="","",IFERROR(INDEX('De-para'!$F$5:$F$304,MATCH(B305,'De-para'!$A$5:$A$304,0))&amp;"",""))</f>
        <v/>
      </c>
      <c r="K305" s="13" t="str">
        <f aca="false">IF(OR(J305="",D305=""),"",IF(J305="Receita",D305,-D305))</f>
        <v/>
      </c>
      <c r="L305" s="12" t="str">
        <f aca="false">IF(C305="","",IFERROR(INDEX('Centros de custo'!$C$5:$C$64,MATCH(C305,'Centros de custo'!$A$5:$A$64,0)),""))</f>
        <v/>
      </c>
      <c r="M305" s="12" t="str">
        <f aca="false">IF(C305="","",IFERROR(INDEX('Centros de custo'!$E$5:$E$64,MATCH(C305,'Centros de custo'!$A$5:$A$64,0)),""))</f>
        <v/>
      </c>
      <c r="N305" s="12" t="str">
        <f aca="false">IF(B305="","",IF(C305="","Sem CC",IF(ISNA(MATCH(C305,'Centros de custo'!$A$5:$A$64,0)),"Inexistente",IF(INDEX('Centros de custo'!$F$5:$F$64,MATCH(C305,'Centros de custo'!$A$5:$A$64,0))="Não","Inativo","OK"))))</f>
        <v/>
      </c>
      <c r="O305" s="12" t="str">
        <f aca="false">IF(B305="","",IF(G305="Sem de-para","Sem de-para",IF(IFERROR(INDEX('De-para'!$G$5:$G$304,MATCH(B305,'De-para'!$A$5:$A$304,0)),"")&lt;&gt;"OK","De-para inválido",IF(N305="Sem CC","Sem centro de custo",IF(N305&lt;&gt;"OK","Centro de custo "&amp;LOWER(N305),"OK")))))</f>
        <v/>
      </c>
    </row>
    <row r="306" customFormat="false" ht="15" hidden="false" customHeight="false" outlineLevel="0" collapsed="false">
      <c r="A306" s="18"/>
      <c r="B306" s="8"/>
      <c r="C306" s="8"/>
      <c r="D306" s="19"/>
      <c r="E306" s="11"/>
      <c r="F306" s="12" t="str">
        <f aca="false">IF(B306="","",IFERROR(INDEX('De-para'!$B$5:$B$304,MATCH(B306,'De-para'!$A$5:$A$304,0)),"Sem de-para"))</f>
        <v/>
      </c>
      <c r="G306" s="12" t="str">
        <f aca="false">IF(B306="","",IFERROR(INDEX('De-para'!$C$5:$C$304,MATCH(B306,'De-para'!$A$5:$A$304,0))&amp;"","Sem de-para"))</f>
        <v/>
      </c>
      <c r="H306" s="12" t="str">
        <f aca="false">IF(B306="","",IFERROR(INDEX('De-para'!$D$5:$D$304,MATCH(B306,'De-para'!$A$5:$A$304,0))&amp;"",""))</f>
        <v/>
      </c>
      <c r="I306" s="12" t="str">
        <f aca="false">IF(B306="","",IFERROR(INDEX('De-para'!$E$5:$E$304,MATCH(B306,'De-para'!$A$5:$A$304,0))&amp;"",""))</f>
        <v/>
      </c>
      <c r="J306" s="12" t="str">
        <f aca="false">IF(B306="","",IFERROR(INDEX('De-para'!$F$5:$F$304,MATCH(B306,'De-para'!$A$5:$A$304,0))&amp;"",""))</f>
        <v/>
      </c>
      <c r="K306" s="13" t="str">
        <f aca="false">IF(OR(J306="",D306=""),"",IF(J306="Receita",D306,-D306))</f>
        <v/>
      </c>
      <c r="L306" s="12" t="str">
        <f aca="false">IF(C306="","",IFERROR(INDEX('Centros de custo'!$C$5:$C$64,MATCH(C306,'Centros de custo'!$A$5:$A$64,0)),""))</f>
        <v/>
      </c>
      <c r="M306" s="12" t="str">
        <f aca="false">IF(C306="","",IFERROR(INDEX('Centros de custo'!$E$5:$E$64,MATCH(C306,'Centros de custo'!$A$5:$A$64,0)),""))</f>
        <v/>
      </c>
      <c r="N306" s="12" t="str">
        <f aca="false">IF(B306="","",IF(C306="","Sem CC",IF(ISNA(MATCH(C306,'Centros de custo'!$A$5:$A$64,0)),"Inexistente",IF(INDEX('Centros de custo'!$F$5:$F$64,MATCH(C306,'Centros de custo'!$A$5:$A$64,0))="Não","Inativo","OK"))))</f>
        <v/>
      </c>
      <c r="O306" s="12" t="str">
        <f aca="false">IF(B306="","",IF(G306="Sem de-para","Sem de-para",IF(IFERROR(INDEX('De-para'!$G$5:$G$304,MATCH(B306,'De-para'!$A$5:$A$304,0)),"")&lt;&gt;"OK","De-para inválido",IF(N306="Sem CC","Sem centro de custo",IF(N306&lt;&gt;"OK","Centro de custo "&amp;LOWER(N306),"OK")))))</f>
        <v/>
      </c>
    </row>
    <row r="307" customFormat="false" ht="15" hidden="false" customHeight="false" outlineLevel="0" collapsed="false">
      <c r="A307" s="18"/>
      <c r="B307" s="8"/>
      <c r="C307" s="8"/>
      <c r="D307" s="19"/>
      <c r="E307" s="11"/>
      <c r="F307" s="12" t="str">
        <f aca="false">IF(B307="","",IFERROR(INDEX('De-para'!$B$5:$B$304,MATCH(B307,'De-para'!$A$5:$A$304,0)),"Sem de-para"))</f>
        <v/>
      </c>
      <c r="G307" s="12" t="str">
        <f aca="false">IF(B307="","",IFERROR(INDEX('De-para'!$C$5:$C$304,MATCH(B307,'De-para'!$A$5:$A$304,0))&amp;"","Sem de-para"))</f>
        <v/>
      </c>
      <c r="H307" s="12" t="str">
        <f aca="false">IF(B307="","",IFERROR(INDEX('De-para'!$D$5:$D$304,MATCH(B307,'De-para'!$A$5:$A$304,0))&amp;"",""))</f>
        <v/>
      </c>
      <c r="I307" s="12" t="str">
        <f aca="false">IF(B307="","",IFERROR(INDEX('De-para'!$E$5:$E$304,MATCH(B307,'De-para'!$A$5:$A$304,0))&amp;"",""))</f>
        <v/>
      </c>
      <c r="J307" s="12" t="str">
        <f aca="false">IF(B307="","",IFERROR(INDEX('De-para'!$F$5:$F$304,MATCH(B307,'De-para'!$A$5:$A$304,0))&amp;"",""))</f>
        <v/>
      </c>
      <c r="K307" s="13" t="str">
        <f aca="false">IF(OR(J307="",D307=""),"",IF(J307="Receita",D307,-D307))</f>
        <v/>
      </c>
      <c r="L307" s="12" t="str">
        <f aca="false">IF(C307="","",IFERROR(INDEX('Centros de custo'!$C$5:$C$64,MATCH(C307,'Centros de custo'!$A$5:$A$64,0)),""))</f>
        <v/>
      </c>
      <c r="M307" s="12" t="str">
        <f aca="false">IF(C307="","",IFERROR(INDEX('Centros de custo'!$E$5:$E$64,MATCH(C307,'Centros de custo'!$A$5:$A$64,0)),""))</f>
        <v/>
      </c>
      <c r="N307" s="12" t="str">
        <f aca="false">IF(B307="","",IF(C307="","Sem CC",IF(ISNA(MATCH(C307,'Centros de custo'!$A$5:$A$64,0)),"Inexistente",IF(INDEX('Centros de custo'!$F$5:$F$64,MATCH(C307,'Centros de custo'!$A$5:$A$64,0))="Não","Inativo","OK"))))</f>
        <v/>
      </c>
      <c r="O307" s="12" t="str">
        <f aca="false">IF(B307="","",IF(G307="Sem de-para","Sem de-para",IF(IFERROR(INDEX('De-para'!$G$5:$G$304,MATCH(B307,'De-para'!$A$5:$A$304,0)),"")&lt;&gt;"OK","De-para inválido",IF(N307="Sem CC","Sem centro de custo",IF(N307&lt;&gt;"OK","Centro de custo "&amp;LOWER(N307),"OK")))))</f>
        <v/>
      </c>
    </row>
    <row r="308" customFormat="false" ht="15" hidden="false" customHeight="false" outlineLevel="0" collapsed="false">
      <c r="A308" s="18"/>
      <c r="B308" s="8"/>
      <c r="C308" s="8"/>
      <c r="D308" s="19"/>
      <c r="E308" s="11"/>
      <c r="F308" s="12" t="str">
        <f aca="false">IF(B308="","",IFERROR(INDEX('De-para'!$B$5:$B$304,MATCH(B308,'De-para'!$A$5:$A$304,0)),"Sem de-para"))</f>
        <v/>
      </c>
      <c r="G308" s="12" t="str">
        <f aca="false">IF(B308="","",IFERROR(INDEX('De-para'!$C$5:$C$304,MATCH(B308,'De-para'!$A$5:$A$304,0))&amp;"","Sem de-para"))</f>
        <v/>
      </c>
      <c r="H308" s="12" t="str">
        <f aca="false">IF(B308="","",IFERROR(INDEX('De-para'!$D$5:$D$304,MATCH(B308,'De-para'!$A$5:$A$304,0))&amp;"",""))</f>
        <v/>
      </c>
      <c r="I308" s="12" t="str">
        <f aca="false">IF(B308="","",IFERROR(INDEX('De-para'!$E$5:$E$304,MATCH(B308,'De-para'!$A$5:$A$304,0))&amp;"",""))</f>
        <v/>
      </c>
      <c r="J308" s="12" t="str">
        <f aca="false">IF(B308="","",IFERROR(INDEX('De-para'!$F$5:$F$304,MATCH(B308,'De-para'!$A$5:$A$304,0))&amp;"",""))</f>
        <v/>
      </c>
      <c r="K308" s="13" t="str">
        <f aca="false">IF(OR(J308="",D308=""),"",IF(J308="Receita",D308,-D308))</f>
        <v/>
      </c>
      <c r="L308" s="12" t="str">
        <f aca="false">IF(C308="","",IFERROR(INDEX('Centros de custo'!$C$5:$C$64,MATCH(C308,'Centros de custo'!$A$5:$A$64,0)),""))</f>
        <v/>
      </c>
      <c r="M308" s="12" t="str">
        <f aca="false">IF(C308="","",IFERROR(INDEX('Centros de custo'!$E$5:$E$64,MATCH(C308,'Centros de custo'!$A$5:$A$64,0)),""))</f>
        <v/>
      </c>
      <c r="N308" s="12" t="str">
        <f aca="false">IF(B308="","",IF(C308="","Sem CC",IF(ISNA(MATCH(C308,'Centros de custo'!$A$5:$A$64,0)),"Inexistente",IF(INDEX('Centros de custo'!$F$5:$F$64,MATCH(C308,'Centros de custo'!$A$5:$A$64,0))="Não","Inativo","OK"))))</f>
        <v/>
      </c>
      <c r="O308" s="12" t="str">
        <f aca="false">IF(B308="","",IF(G308="Sem de-para","Sem de-para",IF(IFERROR(INDEX('De-para'!$G$5:$G$304,MATCH(B308,'De-para'!$A$5:$A$304,0)),"")&lt;&gt;"OK","De-para inválido",IF(N308="Sem CC","Sem centro de custo",IF(N308&lt;&gt;"OK","Centro de custo "&amp;LOWER(N308),"OK")))))</f>
        <v/>
      </c>
    </row>
    <row r="309" customFormat="false" ht="15" hidden="false" customHeight="false" outlineLevel="0" collapsed="false">
      <c r="A309" s="18"/>
      <c r="B309" s="8"/>
      <c r="C309" s="8"/>
      <c r="D309" s="19"/>
      <c r="E309" s="11"/>
      <c r="F309" s="12" t="str">
        <f aca="false">IF(B309="","",IFERROR(INDEX('De-para'!$B$5:$B$304,MATCH(B309,'De-para'!$A$5:$A$304,0)),"Sem de-para"))</f>
        <v/>
      </c>
      <c r="G309" s="12" t="str">
        <f aca="false">IF(B309="","",IFERROR(INDEX('De-para'!$C$5:$C$304,MATCH(B309,'De-para'!$A$5:$A$304,0))&amp;"","Sem de-para"))</f>
        <v/>
      </c>
      <c r="H309" s="12" t="str">
        <f aca="false">IF(B309="","",IFERROR(INDEX('De-para'!$D$5:$D$304,MATCH(B309,'De-para'!$A$5:$A$304,0))&amp;"",""))</f>
        <v/>
      </c>
      <c r="I309" s="12" t="str">
        <f aca="false">IF(B309="","",IFERROR(INDEX('De-para'!$E$5:$E$304,MATCH(B309,'De-para'!$A$5:$A$304,0))&amp;"",""))</f>
        <v/>
      </c>
      <c r="J309" s="12" t="str">
        <f aca="false">IF(B309="","",IFERROR(INDEX('De-para'!$F$5:$F$304,MATCH(B309,'De-para'!$A$5:$A$304,0))&amp;"",""))</f>
        <v/>
      </c>
      <c r="K309" s="13" t="str">
        <f aca="false">IF(OR(J309="",D309=""),"",IF(J309="Receita",D309,-D309))</f>
        <v/>
      </c>
      <c r="L309" s="12" t="str">
        <f aca="false">IF(C309="","",IFERROR(INDEX('Centros de custo'!$C$5:$C$64,MATCH(C309,'Centros de custo'!$A$5:$A$64,0)),""))</f>
        <v/>
      </c>
      <c r="M309" s="12" t="str">
        <f aca="false">IF(C309="","",IFERROR(INDEX('Centros de custo'!$E$5:$E$64,MATCH(C309,'Centros de custo'!$A$5:$A$64,0)),""))</f>
        <v/>
      </c>
      <c r="N309" s="12" t="str">
        <f aca="false">IF(B309="","",IF(C309="","Sem CC",IF(ISNA(MATCH(C309,'Centros de custo'!$A$5:$A$64,0)),"Inexistente",IF(INDEX('Centros de custo'!$F$5:$F$64,MATCH(C309,'Centros de custo'!$A$5:$A$64,0))="Não","Inativo","OK"))))</f>
        <v/>
      </c>
      <c r="O309" s="12" t="str">
        <f aca="false">IF(B309="","",IF(G309="Sem de-para","Sem de-para",IF(IFERROR(INDEX('De-para'!$G$5:$G$304,MATCH(B309,'De-para'!$A$5:$A$304,0)),"")&lt;&gt;"OK","De-para inválido",IF(N309="Sem CC","Sem centro de custo",IF(N309&lt;&gt;"OK","Centro de custo "&amp;LOWER(N309),"OK")))))</f>
        <v/>
      </c>
    </row>
    <row r="310" customFormat="false" ht="15" hidden="false" customHeight="false" outlineLevel="0" collapsed="false">
      <c r="A310" s="18"/>
      <c r="B310" s="8"/>
      <c r="C310" s="8"/>
      <c r="D310" s="19"/>
      <c r="E310" s="11"/>
      <c r="F310" s="12" t="str">
        <f aca="false">IF(B310="","",IFERROR(INDEX('De-para'!$B$5:$B$304,MATCH(B310,'De-para'!$A$5:$A$304,0)),"Sem de-para"))</f>
        <v/>
      </c>
      <c r="G310" s="12" t="str">
        <f aca="false">IF(B310="","",IFERROR(INDEX('De-para'!$C$5:$C$304,MATCH(B310,'De-para'!$A$5:$A$304,0))&amp;"","Sem de-para"))</f>
        <v/>
      </c>
      <c r="H310" s="12" t="str">
        <f aca="false">IF(B310="","",IFERROR(INDEX('De-para'!$D$5:$D$304,MATCH(B310,'De-para'!$A$5:$A$304,0))&amp;"",""))</f>
        <v/>
      </c>
      <c r="I310" s="12" t="str">
        <f aca="false">IF(B310="","",IFERROR(INDEX('De-para'!$E$5:$E$304,MATCH(B310,'De-para'!$A$5:$A$304,0))&amp;"",""))</f>
        <v/>
      </c>
      <c r="J310" s="12" t="str">
        <f aca="false">IF(B310="","",IFERROR(INDEX('De-para'!$F$5:$F$304,MATCH(B310,'De-para'!$A$5:$A$304,0))&amp;"",""))</f>
        <v/>
      </c>
      <c r="K310" s="13" t="str">
        <f aca="false">IF(OR(J310="",D310=""),"",IF(J310="Receita",D310,-D310))</f>
        <v/>
      </c>
      <c r="L310" s="12" t="str">
        <f aca="false">IF(C310="","",IFERROR(INDEX('Centros de custo'!$C$5:$C$64,MATCH(C310,'Centros de custo'!$A$5:$A$64,0)),""))</f>
        <v/>
      </c>
      <c r="M310" s="12" t="str">
        <f aca="false">IF(C310="","",IFERROR(INDEX('Centros de custo'!$E$5:$E$64,MATCH(C310,'Centros de custo'!$A$5:$A$64,0)),""))</f>
        <v/>
      </c>
      <c r="N310" s="12" t="str">
        <f aca="false">IF(B310="","",IF(C310="","Sem CC",IF(ISNA(MATCH(C310,'Centros de custo'!$A$5:$A$64,0)),"Inexistente",IF(INDEX('Centros de custo'!$F$5:$F$64,MATCH(C310,'Centros de custo'!$A$5:$A$64,0))="Não","Inativo","OK"))))</f>
        <v/>
      </c>
      <c r="O310" s="12" t="str">
        <f aca="false">IF(B310="","",IF(G310="Sem de-para","Sem de-para",IF(IFERROR(INDEX('De-para'!$G$5:$G$304,MATCH(B310,'De-para'!$A$5:$A$304,0)),"")&lt;&gt;"OK","De-para inválido",IF(N310="Sem CC","Sem centro de custo",IF(N310&lt;&gt;"OK","Centro de custo "&amp;LOWER(N310),"OK")))))</f>
        <v/>
      </c>
    </row>
    <row r="311" customFormat="false" ht="15" hidden="false" customHeight="false" outlineLevel="0" collapsed="false">
      <c r="A311" s="18"/>
      <c r="B311" s="8"/>
      <c r="C311" s="8"/>
      <c r="D311" s="19"/>
      <c r="E311" s="11"/>
      <c r="F311" s="12" t="str">
        <f aca="false">IF(B311="","",IFERROR(INDEX('De-para'!$B$5:$B$304,MATCH(B311,'De-para'!$A$5:$A$304,0)),"Sem de-para"))</f>
        <v/>
      </c>
      <c r="G311" s="12" t="str">
        <f aca="false">IF(B311="","",IFERROR(INDEX('De-para'!$C$5:$C$304,MATCH(B311,'De-para'!$A$5:$A$304,0))&amp;"","Sem de-para"))</f>
        <v/>
      </c>
      <c r="H311" s="12" t="str">
        <f aca="false">IF(B311="","",IFERROR(INDEX('De-para'!$D$5:$D$304,MATCH(B311,'De-para'!$A$5:$A$304,0))&amp;"",""))</f>
        <v/>
      </c>
      <c r="I311" s="12" t="str">
        <f aca="false">IF(B311="","",IFERROR(INDEX('De-para'!$E$5:$E$304,MATCH(B311,'De-para'!$A$5:$A$304,0))&amp;"",""))</f>
        <v/>
      </c>
      <c r="J311" s="12" t="str">
        <f aca="false">IF(B311="","",IFERROR(INDEX('De-para'!$F$5:$F$304,MATCH(B311,'De-para'!$A$5:$A$304,0))&amp;"",""))</f>
        <v/>
      </c>
      <c r="K311" s="13" t="str">
        <f aca="false">IF(OR(J311="",D311=""),"",IF(J311="Receita",D311,-D311))</f>
        <v/>
      </c>
      <c r="L311" s="12" t="str">
        <f aca="false">IF(C311="","",IFERROR(INDEX('Centros de custo'!$C$5:$C$64,MATCH(C311,'Centros de custo'!$A$5:$A$64,0)),""))</f>
        <v/>
      </c>
      <c r="M311" s="12" t="str">
        <f aca="false">IF(C311="","",IFERROR(INDEX('Centros de custo'!$E$5:$E$64,MATCH(C311,'Centros de custo'!$A$5:$A$64,0)),""))</f>
        <v/>
      </c>
      <c r="N311" s="12" t="str">
        <f aca="false">IF(B311="","",IF(C311="","Sem CC",IF(ISNA(MATCH(C311,'Centros de custo'!$A$5:$A$64,0)),"Inexistente",IF(INDEX('Centros de custo'!$F$5:$F$64,MATCH(C311,'Centros de custo'!$A$5:$A$64,0))="Não","Inativo","OK"))))</f>
        <v/>
      </c>
      <c r="O311" s="12" t="str">
        <f aca="false">IF(B311="","",IF(G311="Sem de-para","Sem de-para",IF(IFERROR(INDEX('De-para'!$G$5:$G$304,MATCH(B311,'De-para'!$A$5:$A$304,0)),"")&lt;&gt;"OK","De-para inválido",IF(N311="Sem CC","Sem centro de custo",IF(N311&lt;&gt;"OK","Centro de custo "&amp;LOWER(N311),"OK")))))</f>
        <v/>
      </c>
    </row>
    <row r="312" customFormat="false" ht="15" hidden="false" customHeight="false" outlineLevel="0" collapsed="false">
      <c r="A312" s="18"/>
      <c r="B312" s="8"/>
      <c r="C312" s="8"/>
      <c r="D312" s="19"/>
      <c r="E312" s="11"/>
      <c r="F312" s="12" t="str">
        <f aca="false">IF(B312="","",IFERROR(INDEX('De-para'!$B$5:$B$304,MATCH(B312,'De-para'!$A$5:$A$304,0)),"Sem de-para"))</f>
        <v/>
      </c>
      <c r="G312" s="12" t="str">
        <f aca="false">IF(B312="","",IFERROR(INDEX('De-para'!$C$5:$C$304,MATCH(B312,'De-para'!$A$5:$A$304,0))&amp;"","Sem de-para"))</f>
        <v/>
      </c>
      <c r="H312" s="12" t="str">
        <f aca="false">IF(B312="","",IFERROR(INDEX('De-para'!$D$5:$D$304,MATCH(B312,'De-para'!$A$5:$A$304,0))&amp;"",""))</f>
        <v/>
      </c>
      <c r="I312" s="12" t="str">
        <f aca="false">IF(B312="","",IFERROR(INDEX('De-para'!$E$5:$E$304,MATCH(B312,'De-para'!$A$5:$A$304,0))&amp;"",""))</f>
        <v/>
      </c>
      <c r="J312" s="12" t="str">
        <f aca="false">IF(B312="","",IFERROR(INDEX('De-para'!$F$5:$F$304,MATCH(B312,'De-para'!$A$5:$A$304,0))&amp;"",""))</f>
        <v/>
      </c>
      <c r="K312" s="13" t="str">
        <f aca="false">IF(OR(J312="",D312=""),"",IF(J312="Receita",D312,-D312))</f>
        <v/>
      </c>
      <c r="L312" s="12" t="str">
        <f aca="false">IF(C312="","",IFERROR(INDEX('Centros de custo'!$C$5:$C$64,MATCH(C312,'Centros de custo'!$A$5:$A$64,0)),""))</f>
        <v/>
      </c>
      <c r="M312" s="12" t="str">
        <f aca="false">IF(C312="","",IFERROR(INDEX('Centros de custo'!$E$5:$E$64,MATCH(C312,'Centros de custo'!$A$5:$A$64,0)),""))</f>
        <v/>
      </c>
      <c r="N312" s="12" t="str">
        <f aca="false">IF(B312="","",IF(C312="","Sem CC",IF(ISNA(MATCH(C312,'Centros de custo'!$A$5:$A$64,0)),"Inexistente",IF(INDEX('Centros de custo'!$F$5:$F$64,MATCH(C312,'Centros de custo'!$A$5:$A$64,0))="Não","Inativo","OK"))))</f>
        <v/>
      </c>
      <c r="O312" s="12" t="str">
        <f aca="false">IF(B312="","",IF(G312="Sem de-para","Sem de-para",IF(IFERROR(INDEX('De-para'!$G$5:$G$304,MATCH(B312,'De-para'!$A$5:$A$304,0)),"")&lt;&gt;"OK","De-para inválido",IF(N312="Sem CC","Sem centro de custo",IF(N312&lt;&gt;"OK","Centro de custo "&amp;LOWER(N312),"OK")))))</f>
        <v/>
      </c>
    </row>
    <row r="313" customFormat="false" ht="15" hidden="false" customHeight="false" outlineLevel="0" collapsed="false">
      <c r="A313" s="18"/>
      <c r="B313" s="8"/>
      <c r="C313" s="8"/>
      <c r="D313" s="19"/>
      <c r="E313" s="11"/>
      <c r="F313" s="12" t="str">
        <f aca="false">IF(B313="","",IFERROR(INDEX('De-para'!$B$5:$B$304,MATCH(B313,'De-para'!$A$5:$A$304,0)),"Sem de-para"))</f>
        <v/>
      </c>
      <c r="G313" s="12" t="str">
        <f aca="false">IF(B313="","",IFERROR(INDEX('De-para'!$C$5:$C$304,MATCH(B313,'De-para'!$A$5:$A$304,0))&amp;"","Sem de-para"))</f>
        <v/>
      </c>
      <c r="H313" s="12" t="str">
        <f aca="false">IF(B313="","",IFERROR(INDEX('De-para'!$D$5:$D$304,MATCH(B313,'De-para'!$A$5:$A$304,0))&amp;"",""))</f>
        <v/>
      </c>
      <c r="I313" s="12" t="str">
        <f aca="false">IF(B313="","",IFERROR(INDEX('De-para'!$E$5:$E$304,MATCH(B313,'De-para'!$A$5:$A$304,0))&amp;"",""))</f>
        <v/>
      </c>
      <c r="J313" s="12" t="str">
        <f aca="false">IF(B313="","",IFERROR(INDEX('De-para'!$F$5:$F$304,MATCH(B313,'De-para'!$A$5:$A$304,0))&amp;"",""))</f>
        <v/>
      </c>
      <c r="K313" s="13" t="str">
        <f aca="false">IF(OR(J313="",D313=""),"",IF(J313="Receita",D313,-D313))</f>
        <v/>
      </c>
      <c r="L313" s="12" t="str">
        <f aca="false">IF(C313="","",IFERROR(INDEX('Centros de custo'!$C$5:$C$64,MATCH(C313,'Centros de custo'!$A$5:$A$64,0)),""))</f>
        <v/>
      </c>
      <c r="M313" s="12" t="str">
        <f aca="false">IF(C313="","",IFERROR(INDEX('Centros de custo'!$E$5:$E$64,MATCH(C313,'Centros de custo'!$A$5:$A$64,0)),""))</f>
        <v/>
      </c>
      <c r="N313" s="12" t="str">
        <f aca="false">IF(B313="","",IF(C313="","Sem CC",IF(ISNA(MATCH(C313,'Centros de custo'!$A$5:$A$64,0)),"Inexistente",IF(INDEX('Centros de custo'!$F$5:$F$64,MATCH(C313,'Centros de custo'!$A$5:$A$64,0))="Não","Inativo","OK"))))</f>
        <v/>
      </c>
      <c r="O313" s="12" t="str">
        <f aca="false">IF(B313="","",IF(G313="Sem de-para","Sem de-para",IF(IFERROR(INDEX('De-para'!$G$5:$G$304,MATCH(B313,'De-para'!$A$5:$A$304,0)),"")&lt;&gt;"OK","De-para inválido",IF(N313="Sem CC","Sem centro de custo",IF(N313&lt;&gt;"OK","Centro de custo "&amp;LOWER(N313),"OK")))))</f>
        <v/>
      </c>
    </row>
    <row r="314" customFormat="false" ht="15" hidden="false" customHeight="false" outlineLevel="0" collapsed="false">
      <c r="A314" s="18"/>
      <c r="B314" s="8"/>
      <c r="C314" s="8"/>
      <c r="D314" s="19"/>
      <c r="E314" s="11"/>
      <c r="F314" s="12" t="str">
        <f aca="false">IF(B314="","",IFERROR(INDEX('De-para'!$B$5:$B$304,MATCH(B314,'De-para'!$A$5:$A$304,0)),"Sem de-para"))</f>
        <v/>
      </c>
      <c r="G314" s="12" t="str">
        <f aca="false">IF(B314="","",IFERROR(INDEX('De-para'!$C$5:$C$304,MATCH(B314,'De-para'!$A$5:$A$304,0))&amp;"","Sem de-para"))</f>
        <v/>
      </c>
      <c r="H314" s="12" t="str">
        <f aca="false">IF(B314="","",IFERROR(INDEX('De-para'!$D$5:$D$304,MATCH(B314,'De-para'!$A$5:$A$304,0))&amp;"",""))</f>
        <v/>
      </c>
      <c r="I314" s="12" t="str">
        <f aca="false">IF(B314="","",IFERROR(INDEX('De-para'!$E$5:$E$304,MATCH(B314,'De-para'!$A$5:$A$304,0))&amp;"",""))</f>
        <v/>
      </c>
      <c r="J314" s="12" t="str">
        <f aca="false">IF(B314="","",IFERROR(INDEX('De-para'!$F$5:$F$304,MATCH(B314,'De-para'!$A$5:$A$304,0))&amp;"",""))</f>
        <v/>
      </c>
      <c r="K314" s="13" t="str">
        <f aca="false">IF(OR(J314="",D314=""),"",IF(J314="Receita",D314,-D314))</f>
        <v/>
      </c>
      <c r="L314" s="12" t="str">
        <f aca="false">IF(C314="","",IFERROR(INDEX('Centros de custo'!$C$5:$C$64,MATCH(C314,'Centros de custo'!$A$5:$A$64,0)),""))</f>
        <v/>
      </c>
      <c r="M314" s="12" t="str">
        <f aca="false">IF(C314="","",IFERROR(INDEX('Centros de custo'!$E$5:$E$64,MATCH(C314,'Centros de custo'!$A$5:$A$64,0)),""))</f>
        <v/>
      </c>
      <c r="N314" s="12" t="str">
        <f aca="false">IF(B314="","",IF(C314="","Sem CC",IF(ISNA(MATCH(C314,'Centros de custo'!$A$5:$A$64,0)),"Inexistente",IF(INDEX('Centros de custo'!$F$5:$F$64,MATCH(C314,'Centros de custo'!$A$5:$A$64,0))="Não","Inativo","OK"))))</f>
        <v/>
      </c>
      <c r="O314" s="12" t="str">
        <f aca="false">IF(B314="","",IF(G314="Sem de-para","Sem de-para",IF(IFERROR(INDEX('De-para'!$G$5:$G$304,MATCH(B314,'De-para'!$A$5:$A$304,0)),"")&lt;&gt;"OK","De-para inválido",IF(N314="Sem CC","Sem centro de custo",IF(N314&lt;&gt;"OK","Centro de custo "&amp;LOWER(N314),"OK")))))</f>
        <v/>
      </c>
    </row>
    <row r="315" customFormat="false" ht="15" hidden="false" customHeight="false" outlineLevel="0" collapsed="false">
      <c r="A315" s="18"/>
      <c r="B315" s="8"/>
      <c r="C315" s="8"/>
      <c r="D315" s="19"/>
      <c r="E315" s="11"/>
      <c r="F315" s="12" t="str">
        <f aca="false">IF(B315="","",IFERROR(INDEX('De-para'!$B$5:$B$304,MATCH(B315,'De-para'!$A$5:$A$304,0)),"Sem de-para"))</f>
        <v/>
      </c>
      <c r="G315" s="12" t="str">
        <f aca="false">IF(B315="","",IFERROR(INDEX('De-para'!$C$5:$C$304,MATCH(B315,'De-para'!$A$5:$A$304,0))&amp;"","Sem de-para"))</f>
        <v/>
      </c>
      <c r="H315" s="12" t="str">
        <f aca="false">IF(B315="","",IFERROR(INDEX('De-para'!$D$5:$D$304,MATCH(B315,'De-para'!$A$5:$A$304,0))&amp;"",""))</f>
        <v/>
      </c>
      <c r="I315" s="12" t="str">
        <f aca="false">IF(B315="","",IFERROR(INDEX('De-para'!$E$5:$E$304,MATCH(B315,'De-para'!$A$5:$A$304,0))&amp;"",""))</f>
        <v/>
      </c>
      <c r="J315" s="12" t="str">
        <f aca="false">IF(B315="","",IFERROR(INDEX('De-para'!$F$5:$F$304,MATCH(B315,'De-para'!$A$5:$A$304,0))&amp;"",""))</f>
        <v/>
      </c>
      <c r="K315" s="13" t="str">
        <f aca="false">IF(OR(J315="",D315=""),"",IF(J315="Receita",D315,-D315))</f>
        <v/>
      </c>
      <c r="L315" s="12" t="str">
        <f aca="false">IF(C315="","",IFERROR(INDEX('Centros de custo'!$C$5:$C$64,MATCH(C315,'Centros de custo'!$A$5:$A$64,0)),""))</f>
        <v/>
      </c>
      <c r="M315" s="12" t="str">
        <f aca="false">IF(C315="","",IFERROR(INDEX('Centros de custo'!$E$5:$E$64,MATCH(C315,'Centros de custo'!$A$5:$A$64,0)),""))</f>
        <v/>
      </c>
      <c r="N315" s="12" t="str">
        <f aca="false">IF(B315="","",IF(C315="","Sem CC",IF(ISNA(MATCH(C315,'Centros de custo'!$A$5:$A$64,0)),"Inexistente",IF(INDEX('Centros de custo'!$F$5:$F$64,MATCH(C315,'Centros de custo'!$A$5:$A$64,0))="Não","Inativo","OK"))))</f>
        <v/>
      </c>
      <c r="O315" s="12" t="str">
        <f aca="false">IF(B315="","",IF(G315="Sem de-para","Sem de-para",IF(IFERROR(INDEX('De-para'!$G$5:$G$304,MATCH(B315,'De-para'!$A$5:$A$304,0)),"")&lt;&gt;"OK","De-para inválido",IF(N315="Sem CC","Sem centro de custo",IF(N315&lt;&gt;"OK","Centro de custo "&amp;LOWER(N315),"OK")))))</f>
        <v/>
      </c>
    </row>
    <row r="316" customFormat="false" ht="15" hidden="false" customHeight="false" outlineLevel="0" collapsed="false">
      <c r="A316" s="18"/>
      <c r="B316" s="8"/>
      <c r="C316" s="8"/>
      <c r="D316" s="19"/>
      <c r="E316" s="11"/>
      <c r="F316" s="12" t="str">
        <f aca="false">IF(B316="","",IFERROR(INDEX('De-para'!$B$5:$B$304,MATCH(B316,'De-para'!$A$5:$A$304,0)),"Sem de-para"))</f>
        <v/>
      </c>
      <c r="G316" s="12" t="str">
        <f aca="false">IF(B316="","",IFERROR(INDEX('De-para'!$C$5:$C$304,MATCH(B316,'De-para'!$A$5:$A$304,0))&amp;"","Sem de-para"))</f>
        <v/>
      </c>
      <c r="H316" s="12" t="str">
        <f aca="false">IF(B316="","",IFERROR(INDEX('De-para'!$D$5:$D$304,MATCH(B316,'De-para'!$A$5:$A$304,0))&amp;"",""))</f>
        <v/>
      </c>
      <c r="I316" s="12" t="str">
        <f aca="false">IF(B316="","",IFERROR(INDEX('De-para'!$E$5:$E$304,MATCH(B316,'De-para'!$A$5:$A$304,0))&amp;"",""))</f>
        <v/>
      </c>
      <c r="J316" s="12" t="str">
        <f aca="false">IF(B316="","",IFERROR(INDEX('De-para'!$F$5:$F$304,MATCH(B316,'De-para'!$A$5:$A$304,0))&amp;"",""))</f>
        <v/>
      </c>
      <c r="K316" s="13" t="str">
        <f aca="false">IF(OR(J316="",D316=""),"",IF(J316="Receita",D316,-D316))</f>
        <v/>
      </c>
      <c r="L316" s="12" t="str">
        <f aca="false">IF(C316="","",IFERROR(INDEX('Centros de custo'!$C$5:$C$64,MATCH(C316,'Centros de custo'!$A$5:$A$64,0)),""))</f>
        <v/>
      </c>
      <c r="M316" s="12" t="str">
        <f aca="false">IF(C316="","",IFERROR(INDEX('Centros de custo'!$E$5:$E$64,MATCH(C316,'Centros de custo'!$A$5:$A$64,0)),""))</f>
        <v/>
      </c>
      <c r="N316" s="12" t="str">
        <f aca="false">IF(B316="","",IF(C316="","Sem CC",IF(ISNA(MATCH(C316,'Centros de custo'!$A$5:$A$64,0)),"Inexistente",IF(INDEX('Centros de custo'!$F$5:$F$64,MATCH(C316,'Centros de custo'!$A$5:$A$64,0))="Não","Inativo","OK"))))</f>
        <v/>
      </c>
      <c r="O316" s="12" t="str">
        <f aca="false">IF(B316="","",IF(G316="Sem de-para","Sem de-para",IF(IFERROR(INDEX('De-para'!$G$5:$G$304,MATCH(B316,'De-para'!$A$5:$A$304,0)),"")&lt;&gt;"OK","De-para inválido",IF(N316="Sem CC","Sem centro de custo",IF(N316&lt;&gt;"OK","Centro de custo "&amp;LOWER(N316),"OK")))))</f>
        <v/>
      </c>
    </row>
    <row r="317" customFormat="false" ht="15" hidden="false" customHeight="false" outlineLevel="0" collapsed="false">
      <c r="A317" s="18"/>
      <c r="B317" s="8"/>
      <c r="C317" s="8"/>
      <c r="D317" s="19"/>
      <c r="E317" s="11"/>
      <c r="F317" s="12" t="str">
        <f aca="false">IF(B317="","",IFERROR(INDEX('De-para'!$B$5:$B$304,MATCH(B317,'De-para'!$A$5:$A$304,0)),"Sem de-para"))</f>
        <v/>
      </c>
      <c r="G317" s="12" t="str">
        <f aca="false">IF(B317="","",IFERROR(INDEX('De-para'!$C$5:$C$304,MATCH(B317,'De-para'!$A$5:$A$304,0))&amp;"","Sem de-para"))</f>
        <v/>
      </c>
      <c r="H317" s="12" t="str">
        <f aca="false">IF(B317="","",IFERROR(INDEX('De-para'!$D$5:$D$304,MATCH(B317,'De-para'!$A$5:$A$304,0))&amp;"",""))</f>
        <v/>
      </c>
      <c r="I317" s="12" t="str">
        <f aca="false">IF(B317="","",IFERROR(INDEX('De-para'!$E$5:$E$304,MATCH(B317,'De-para'!$A$5:$A$304,0))&amp;"",""))</f>
        <v/>
      </c>
      <c r="J317" s="12" t="str">
        <f aca="false">IF(B317="","",IFERROR(INDEX('De-para'!$F$5:$F$304,MATCH(B317,'De-para'!$A$5:$A$304,0))&amp;"",""))</f>
        <v/>
      </c>
      <c r="K317" s="13" t="str">
        <f aca="false">IF(OR(J317="",D317=""),"",IF(J317="Receita",D317,-D317))</f>
        <v/>
      </c>
      <c r="L317" s="12" t="str">
        <f aca="false">IF(C317="","",IFERROR(INDEX('Centros de custo'!$C$5:$C$64,MATCH(C317,'Centros de custo'!$A$5:$A$64,0)),""))</f>
        <v/>
      </c>
      <c r="M317" s="12" t="str">
        <f aca="false">IF(C317="","",IFERROR(INDEX('Centros de custo'!$E$5:$E$64,MATCH(C317,'Centros de custo'!$A$5:$A$64,0)),""))</f>
        <v/>
      </c>
      <c r="N317" s="12" t="str">
        <f aca="false">IF(B317="","",IF(C317="","Sem CC",IF(ISNA(MATCH(C317,'Centros de custo'!$A$5:$A$64,0)),"Inexistente",IF(INDEX('Centros de custo'!$F$5:$F$64,MATCH(C317,'Centros de custo'!$A$5:$A$64,0))="Não","Inativo","OK"))))</f>
        <v/>
      </c>
      <c r="O317" s="12" t="str">
        <f aca="false">IF(B317="","",IF(G317="Sem de-para","Sem de-para",IF(IFERROR(INDEX('De-para'!$G$5:$G$304,MATCH(B317,'De-para'!$A$5:$A$304,0)),"")&lt;&gt;"OK","De-para inválido",IF(N317="Sem CC","Sem centro de custo",IF(N317&lt;&gt;"OK","Centro de custo "&amp;LOWER(N317),"OK")))))</f>
        <v/>
      </c>
    </row>
    <row r="318" customFormat="false" ht="15" hidden="false" customHeight="false" outlineLevel="0" collapsed="false">
      <c r="A318" s="18"/>
      <c r="B318" s="8"/>
      <c r="C318" s="8"/>
      <c r="D318" s="19"/>
      <c r="E318" s="11"/>
      <c r="F318" s="12" t="str">
        <f aca="false">IF(B318="","",IFERROR(INDEX('De-para'!$B$5:$B$304,MATCH(B318,'De-para'!$A$5:$A$304,0)),"Sem de-para"))</f>
        <v/>
      </c>
      <c r="G318" s="12" t="str">
        <f aca="false">IF(B318="","",IFERROR(INDEX('De-para'!$C$5:$C$304,MATCH(B318,'De-para'!$A$5:$A$304,0))&amp;"","Sem de-para"))</f>
        <v/>
      </c>
      <c r="H318" s="12" t="str">
        <f aca="false">IF(B318="","",IFERROR(INDEX('De-para'!$D$5:$D$304,MATCH(B318,'De-para'!$A$5:$A$304,0))&amp;"",""))</f>
        <v/>
      </c>
      <c r="I318" s="12" t="str">
        <f aca="false">IF(B318="","",IFERROR(INDEX('De-para'!$E$5:$E$304,MATCH(B318,'De-para'!$A$5:$A$304,0))&amp;"",""))</f>
        <v/>
      </c>
      <c r="J318" s="12" t="str">
        <f aca="false">IF(B318="","",IFERROR(INDEX('De-para'!$F$5:$F$304,MATCH(B318,'De-para'!$A$5:$A$304,0))&amp;"",""))</f>
        <v/>
      </c>
      <c r="K318" s="13" t="str">
        <f aca="false">IF(OR(J318="",D318=""),"",IF(J318="Receita",D318,-D318))</f>
        <v/>
      </c>
      <c r="L318" s="12" t="str">
        <f aca="false">IF(C318="","",IFERROR(INDEX('Centros de custo'!$C$5:$C$64,MATCH(C318,'Centros de custo'!$A$5:$A$64,0)),""))</f>
        <v/>
      </c>
      <c r="M318" s="12" t="str">
        <f aca="false">IF(C318="","",IFERROR(INDEX('Centros de custo'!$E$5:$E$64,MATCH(C318,'Centros de custo'!$A$5:$A$64,0)),""))</f>
        <v/>
      </c>
      <c r="N318" s="12" t="str">
        <f aca="false">IF(B318="","",IF(C318="","Sem CC",IF(ISNA(MATCH(C318,'Centros de custo'!$A$5:$A$64,0)),"Inexistente",IF(INDEX('Centros de custo'!$F$5:$F$64,MATCH(C318,'Centros de custo'!$A$5:$A$64,0))="Não","Inativo","OK"))))</f>
        <v/>
      </c>
      <c r="O318" s="12" t="str">
        <f aca="false">IF(B318="","",IF(G318="Sem de-para","Sem de-para",IF(IFERROR(INDEX('De-para'!$G$5:$G$304,MATCH(B318,'De-para'!$A$5:$A$304,0)),"")&lt;&gt;"OK","De-para inválido",IF(N318="Sem CC","Sem centro de custo",IF(N318&lt;&gt;"OK","Centro de custo "&amp;LOWER(N318),"OK")))))</f>
        <v/>
      </c>
    </row>
    <row r="319" customFormat="false" ht="15" hidden="false" customHeight="false" outlineLevel="0" collapsed="false">
      <c r="A319" s="18"/>
      <c r="B319" s="8"/>
      <c r="C319" s="8"/>
      <c r="D319" s="19"/>
      <c r="E319" s="11"/>
      <c r="F319" s="12" t="str">
        <f aca="false">IF(B319="","",IFERROR(INDEX('De-para'!$B$5:$B$304,MATCH(B319,'De-para'!$A$5:$A$304,0)),"Sem de-para"))</f>
        <v/>
      </c>
      <c r="G319" s="12" t="str">
        <f aca="false">IF(B319="","",IFERROR(INDEX('De-para'!$C$5:$C$304,MATCH(B319,'De-para'!$A$5:$A$304,0))&amp;"","Sem de-para"))</f>
        <v/>
      </c>
      <c r="H319" s="12" t="str">
        <f aca="false">IF(B319="","",IFERROR(INDEX('De-para'!$D$5:$D$304,MATCH(B319,'De-para'!$A$5:$A$304,0))&amp;"",""))</f>
        <v/>
      </c>
      <c r="I319" s="12" t="str">
        <f aca="false">IF(B319="","",IFERROR(INDEX('De-para'!$E$5:$E$304,MATCH(B319,'De-para'!$A$5:$A$304,0))&amp;"",""))</f>
        <v/>
      </c>
      <c r="J319" s="12" t="str">
        <f aca="false">IF(B319="","",IFERROR(INDEX('De-para'!$F$5:$F$304,MATCH(B319,'De-para'!$A$5:$A$304,0))&amp;"",""))</f>
        <v/>
      </c>
      <c r="K319" s="13" t="str">
        <f aca="false">IF(OR(J319="",D319=""),"",IF(J319="Receita",D319,-D319))</f>
        <v/>
      </c>
      <c r="L319" s="12" t="str">
        <f aca="false">IF(C319="","",IFERROR(INDEX('Centros de custo'!$C$5:$C$64,MATCH(C319,'Centros de custo'!$A$5:$A$64,0)),""))</f>
        <v/>
      </c>
      <c r="M319" s="12" t="str">
        <f aca="false">IF(C319="","",IFERROR(INDEX('Centros de custo'!$E$5:$E$64,MATCH(C319,'Centros de custo'!$A$5:$A$64,0)),""))</f>
        <v/>
      </c>
      <c r="N319" s="12" t="str">
        <f aca="false">IF(B319="","",IF(C319="","Sem CC",IF(ISNA(MATCH(C319,'Centros de custo'!$A$5:$A$64,0)),"Inexistente",IF(INDEX('Centros de custo'!$F$5:$F$64,MATCH(C319,'Centros de custo'!$A$5:$A$64,0))="Não","Inativo","OK"))))</f>
        <v/>
      </c>
      <c r="O319" s="12" t="str">
        <f aca="false">IF(B319="","",IF(G319="Sem de-para","Sem de-para",IF(IFERROR(INDEX('De-para'!$G$5:$G$304,MATCH(B319,'De-para'!$A$5:$A$304,0)),"")&lt;&gt;"OK","De-para inválido",IF(N319="Sem CC","Sem centro de custo",IF(N319&lt;&gt;"OK","Centro de custo "&amp;LOWER(N319),"OK")))))</f>
        <v/>
      </c>
    </row>
    <row r="320" customFormat="false" ht="15" hidden="false" customHeight="false" outlineLevel="0" collapsed="false">
      <c r="A320" s="18"/>
      <c r="B320" s="8"/>
      <c r="C320" s="8"/>
      <c r="D320" s="19"/>
      <c r="E320" s="11"/>
      <c r="F320" s="12" t="str">
        <f aca="false">IF(B320="","",IFERROR(INDEX('De-para'!$B$5:$B$304,MATCH(B320,'De-para'!$A$5:$A$304,0)),"Sem de-para"))</f>
        <v/>
      </c>
      <c r="G320" s="12" t="str">
        <f aca="false">IF(B320="","",IFERROR(INDEX('De-para'!$C$5:$C$304,MATCH(B320,'De-para'!$A$5:$A$304,0))&amp;"","Sem de-para"))</f>
        <v/>
      </c>
      <c r="H320" s="12" t="str">
        <f aca="false">IF(B320="","",IFERROR(INDEX('De-para'!$D$5:$D$304,MATCH(B320,'De-para'!$A$5:$A$304,0))&amp;"",""))</f>
        <v/>
      </c>
      <c r="I320" s="12" t="str">
        <f aca="false">IF(B320="","",IFERROR(INDEX('De-para'!$E$5:$E$304,MATCH(B320,'De-para'!$A$5:$A$304,0))&amp;"",""))</f>
        <v/>
      </c>
      <c r="J320" s="12" t="str">
        <f aca="false">IF(B320="","",IFERROR(INDEX('De-para'!$F$5:$F$304,MATCH(B320,'De-para'!$A$5:$A$304,0))&amp;"",""))</f>
        <v/>
      </c>
      <c r="K320" s="13" t="str">
        <f aca="false">IF(OR(J320="",D320=""),"",IF(J320="Receita",D320,-D320))</f>
        <v/>
      </c>
      <c r="L320" s="12" t="str">
        <f aca="false">IF(C320="","",IFERROR(INDEX('Centros de custo'!$C$5:$C$64,MATCH(C320,'Centros de custo'!$A$5:$A$64,0)),""))</f>
        <v/>
      </c>
      <c r="M320" s="12" t="str">
        <f aca="false">IF(C320="","",IFERROR(INDEX('Centros de custo'!$E$5:$E$64,MATCH(C320,'Centros de custo'!$A$5:$A$64,0)),""))</f>
        <v/>
      </c>
      <c r="N320" s="12" t="str">
        <f aca="false">IF(B320="","",IF(C320="","Sem CC",IF(ISNA(MATCH(C320,'Centros de custo'!$A$5:$A$64,0)),"Inexistente",IF(INDEX('Centros de custo'!$F$5:$F$64,MATCH(C320,'Centros de custo'!$A$5:$A$64,0))="Não","Inativo","OK"))))</f>
        <v/>
      </c>
      <c r="O320" s="12" t="str">
        <f aca="false">IF(B320="","",IF(G320="Sem de-para","Sem de-para",IF(IFERROR(INDEX('De-para'!$G$5:$G$304,MATCH(B320,'De-para'!$A$5:$A$304,0)),"")&lt;&gt;"OK","De-para inválido",IF(N320="Sem CC","Sem centro de custo",IF(N320&lt;&gt;"OK","Centro de custo "&amp;LOWER(N320),"OK")))))</f>
        <v/>
      </c>
    </row>
    <row r="321" customFormat="false" ht="15" hidden="false" customHeight="false" outlineLevel="0" collapsed="false">
      <c r="A321" s="18"/>
      <c r="B321" s="8"/>
      <c r="C321" s="8"/>
      <c r="D321" s="19"/>
      <c r="E321" s="11"/>
      <c r="F321" s="12" t="str">
        <f aca="false">IF(B321="","",IFERROR(INDEX('De-para'!$B$5:$B$304,MATCH(B321,'De-para'!$A$5:$A$304,0)),"Sem de-para"))</f>
        <v/>
      </c>
      <c r="G321" s="12" t="str">
        <f aca="false">IF(B321="","",IFERROR(INDEX('De-para'!$C$5:$C$304,MATCH(B321,'De-para'!$A$5:$A$304,0))&amp;"","Sem de-para"))</f>
        <v/>
      </c>
      <c r="H321" s="12" t="str">
        <f aca="false">IF(B321="","",IFERROR(INDEX('De-para'!$D$5:$D$304,MATCH(B321,'De-para'!$A$5:$A$304,0))&amp;"",""))</f>
        <v/>
      </c>
      <c r="I321" s="12" t="str">
        <f aca="false">IF(B321="","",IFERROR(INDEX('De-para'!$E$5:$E$304,MATCH(B321,'De-para'!$A$5:$A$304,0))&amp;"",""))</f>
        <v/>
      </c>
      <c r="J321" s="12" t="str">
        <f aca="false">IF(B321="","",IFERROR(INDEX('De-para'!$F$5:$F$304,MATCH(B321,'De-para'!$A$5:$A$304,0))&amp;"",""))</f>
        <v/>
      </c>
      <c r="K321" s="13" t="str">
        <f aca="false">IF(OR(J321="",D321=""),"",IF(J321="Receita",D321,-D321))</f>
        <v/>
      </c>
      <c r="L321" s="12" t="str">
        <f aca="false">IF(C321="","",IFERROR(INDEX('Centros de custo'!$C$5:$C$64,MATCH(C321,'Centros de custo'!$A$5:$A$64,0)),""))</f>
        <v/>
      </c>
      <c r="M321" s="12" t="str">
        <f aca="false">IF(C321="","",IFERROR(INDEX('Centros de custo'!$E$5:$E$64,MATCH(C321,'Centros de custo'!$A$5:$A$64,0)),""))</f>
        <v/>
      </c>
      <c r="N321" s="12" t="str">
        <f aca="false">IF(B321="","",IF(C321="","Sem CC",IF(ISNA(MATCH(C321,'Centros de custo'!$A$5:$A$64,0)),"Inexistente",IF(INDEX('Centros de custo'!$F$5:$F$64,MATCH(C321,'Centros de custo'!$A$5:$A$64,0))="Não","Inativo","OK"))))</f>
        <v/>
      </c>
      <c r="O321" s="12" t="str">
        <f aca="false">IF(B321="","",IF(G321="Sem de-para","Sem de-para",IF(IFERROR(INDEX('De-para'!$G$5:$G$304,MATCH(B321,'De-para'!$A$5:$A$304,0)),"")&lt;&gt;"OK","De-para inválido",IF(N321="Sem CC","Sem centro de custo",IF(N321&lt;&gt;"OK","Centro de custo "&amp;LOWER(N321),"OK")))))</f>
        <v/>
      </c>
    </row>
    <row r="322" customFormat="false" ht="15" hidden="false" customHeight="false" outlineLevel="0" collapsed="false">
      <c r="A322" s="18"/>
      <c r="B322" s="8"/>
      <c r="C322" s="8"/>
      <c r="D322" s="19"/>
      <c r="E322" s="11"/>
      <c r="F322" s="12" t="str">
        <f aca="false">IF(B322="","",IFERROR(INDEX('De-para'!$B$5:$B$304,MATCH(B322,'De-para'!$A$5:$A$304,0)),"Sem de-para"))</f>
        <v/>
      </c>
      <c r="G322" s="12" t="str">
        <f aca="false">IF(B322="","",IFERROR(INDEX('De-para'!$C$5:$C$304,MATCH(B322,'De-para'!$A$5:$A$304,0))&amp;"","Sem de-para"))</f>
        <v/>
      </c>
      <c r="H322" s="12" t="str">
        <f aca="false">IF(B322="","",IFERROR(INDEX('De-para'!$D$5:$D$304,MATCH(B322,'De-para'!$A$5:$A$304,0))&amp;"",""))</f>
        <v/>
      </c>
      <c r="I322" s="12" t="str">
        <f aca="false">IF(B322="","",IFERROR(INDEX('De-para'!$E$5:$E$304,MATCH(B322,'De-para'!$A$5:$A$304,0))&amp;"",""))</f>
        <v/>
      </c>
      <c r="J322" s="12" t="str">
        <f aca="false">IF(B322="","",IFERROR(INDEX('De-para'!$F$5:$F$304,MATCH(B322,'De-para'!$A$5:$A$304,0))&amp;"",""))</f>
        <v/>
      </c>
      <c r="K322" s="13" t="str">
        <f aca="false">IF(OR(J322="",D322=""),"",IF(J322="Receita",D322,-D322))</f>
        <v/>
      </c>
      <c r="L322" s="12" t="str">
        <f aca="false">IF(C322="","",IFERROR(INDEX('Centros de custo'!$C$5:$C$64,MATCH(C322,'Centros de custo'!$A$5:$A$64,0)),""))</f>
        <v/>
      </c>
      <c r="M322" s="12" t="str">
        <f aca="false">IF(C322="","",IFERROR(INDEX('Centros de custo'!$E$5:$E$64,MATCH(C322,'Centros de custo'!$A$5:$A$64,0)),""))</f>
        <v/>
      </c>
      <c r="N322" s="12" t="str">
        <f aca="false">IF(B322="","",IF(C322="","Sem CC",IF(ISNA(MATCH(C322,'Centros de custo'!$A$5:$A$64,0)),"Inexistente",IF(INDEX('Centros de custo'!$F$5:$F$64,MATCH(C322,'Centros de custo'!$A$5:$A$64,0))="Não","Inativo","OK"))))</f>
        <v/>
      </c>
      <c r="O322" s="12" t="str">
        <f aca="false">IF(B322="","",IF(G322="Sem de-para","Sem de-para",IF(IFERROR(INDEX('De-para'!$G$5:$G$304,MATCH(B322,'De-para'!$A$5:$A$304,0)),"")&lt;&gt;"OK","De-para inválido",IF(N322="Sem CC","Sem centro de custo",IF(N322&lt;&gt;"OK","Centro de custo "&amp;LOWER(N322),"OK")))))</f>
        <v/>
      </c>
    </row>
    <row r="323" customFormat="false" ht="15" hidden="false" customHeight="false" outlineLevel="0" collapsed="false">
      <c r="A323" s="18"/>
      <c r="B323" s="8"/>
      <c r="C323" s="8"/>
      <c r="D323" s="19"/>
      <c r="E323" s="11"/>
      <c r="F323" s="12" t="str">
        <f aca="false">IF(B323="","",IFERROR(INDEX('De-para'!$B$5:$B$304,MATCH(B323,'De-para'!$A$5:$A$304,0)),"Sem de-para"))</f>
        <v/>
      </c>
      <c r="G323" s="12" t="str">
        <f aca="false">IF(B323="","",IFERROR(INDEX('De-para'!$C$5:$C$304,MATCH(B323,'De-para'!$A$5:$A$304,0))&amp;"","Sem de-para"))</f>
        <v/>
      </c>
      <c r="H323" s="12" t="str">
        <f aca="false">IF(B323="","",IFERROR(INDEX('De-para'!$D$5:$D$304,MATCH(B323,'De-para'!$A$5:$A$304,0))&amp;"",""))</f>
        <v/>
      </c>
      <c r="I323" s="12" t="str">
        <f aca="false">IF(B323="","",IFERROR(INDEX('De-para'!$E$5:$E$304,MATCH(B323,'De-para'!$A$5:$A$304,0))&amp;"",""))</f>
        <v/>
      </c>
      <c r="J323" s="12" t="str">
        <f aca="false">IF(B323="","",IFERROR(INDEX('De-para'!$F$5:$F$304,MATCH(B323,'De-para'!$A$5:$A$304,0))&amp;"",""))</f>
        <v/>
      </c>
      <c r="K323" s="13" t="str">
        <f aca="false">IF(OR(J323="",D323=""),"",IF(J323="Receita",D323,-D323))</f>
        <v/>
      </c>
      <c r="L323" s="12" t="str">
        <f aca="false">IF(C323="","",IFERROR(INDEX('Centros de custo'!$C$5:$C$64,MATCH(C323,'Centros de custo'!$A$5:$A$64,0)),""))</f>
        <v/>
      </c>
      <c r="M323" s="12" t="str">
        <f aca="false">IF(C323="","",IFERROR(INDEX('Centros de custo'!$E$5:$E$64,MATCH(C323,'Centros de custo'!$A$5:$A$64,0)),""))</f>
        <v/>
      </c>
      <c r="N323" s="12" t="str">
        <f aca="false">IF(B323="","",IF(C323="","Sem CC",IF(ISNA(MATCH(C323,'Centros de custo'!$A$5:$A$64,0)),"Inexistente",IF(INDEX('Centros de custo'!$F$5:$F$64,MATCH(C323,'Centros de custo'!$A$5:$A$64,0))="Não","Inativo","OK"))))</f>
        <v/>
      </c>
      <c r="O323" s="12" t="str">
        <f aca="false">IF(B323="","",IF(G323="Sem de-para","Sem de-para",IF(IFERROR(INDEX('De-para'!$G$5:$G$304,MATCH(B323,'De-para'!$A$5:$A$304,0)),"")&lt;&gt;"OK","De-para inválido",IF(N323="Sem CC","Sem centro de custo",IF(N323&lt;&gt;"OK","Centro de custo "&amp;LOWER(N323),"OK")))))</f>
        <v/>
      </c>
    </row>
    <row r="324" customFormat="false" ht="15" hidden="false" customHeight="false" outlineLevel="0" collapsed="false">
      <c r="A324" s="18"/>
      <c r="B324" s="8"/>
      <c r="C324" s="8"/>
      <c r="D324" s="19"/>
      <c r="E324" s="11"/>
      <c r="F324" s="12" t="str">
        <f aca="false">IF(B324="","",IFERROR(INDEX('De-para'!$B$5:$B$304,MATCH(B324,'De-para'!$A$5:$A$304,0)),"Sem de-para"))</f>
        <v/>
      </c>
      <c r="G324" s="12" t="str">
        <f aca="false">IF(B324="","",IFERROR(INDEX('De-para'!$C$5:$C$304,MATCH(B324,'De-para'!$A$5:$A$304,0))&amp;"","Sem de-para"))</f>
        <v/>
      </c>
      <c r="H324" s="12" t="str">
        <f aca="false">IF(B324="","",IFERROR(INDEX('De-para'!$D$5:$D$304,MATCH(B324,'De-para'!$A$5:$A$304,0))&amp;"",""))</f>
        <v/>
      </c>
      <c r="I324" s="12" t="str">
        <f aca="false">IF(B324="","",IFERROR(INDEX('De-para'!$E$5:$E$304,MATCH(B324,'De-para'!$A$5:$A$304,0))&amp;"",""))</f>
        <v/>
      </c>
      <c r="J324" s="12" t="str">
        <f aca="false">IF(B324="","",IFERROR(INDEX('De-para'!$F$5:$F$304,MATCH(B324,'De-para'!$A$5:$A$304,0))&amp;"",""))</f>
        <v/>
      </c>
      <c r="K324" s="13" t="str">
        <f aca="false">IF(OR(J324="",D324=""),"",IF(J324="Receita",D324,-D324))</f>
        <v/>
      </c>
      <c r="L324" s="12" t="str">
        <f aca="false">IF(C324="","",IFERROR(INDEX('Centros de custo'!$C$5:$C$64,MATCH(C324,'Centros de custo'!$A$5:$A$64,0)),""))</f>
        <v/>
      </c>
      <c r="M324" s="12" t="str">
        <f aca="false">IF(C324="","",IFERROR(INDEX('Centros de custo'!$E$5:$E$64,MATCH(C324,'Centros de custo'!$A$5:$A$64,0)),""))</f>
        <v/>
      </c>
      <c r="N324" s="12" t="str">
        <f aca="false">IF(B324="","",IF(C324="","Sem CC",IF(ISNA(MATCH(C324,'Centros de custo'!$A$5:$A$64,0)),"Inexistente",IF(INDEX('Centros de custo'!$F$5:$F$64,MATCH(C324,'Centros de custo'!$A$5:$A$64,0))="Não","Inativo","OK"))))</f>
        <v/>
      </c>
      <c r="O324" s="12" t="str">
        <f aca="false">IF(B324="","",IF(G324="Sem de-para","Sem de-para",IF(IFERROR(INDEX('De-para'!$G$5:$G$304,MATCH(B324,'De-para'!$A$5:$A$304,0)),"")&lt;&gt;"OK","De-para inválido",IF(N324="Sem CC","Sem centro de custo",IF(N324&lt;&gt;"OK","Centro de custo "&amp;LOWER(N324),"OK")))))</f>
        <v/>
      </c>
    </row>
    <row r="325" customFormat="false" ht="15" hidden="false" customHeight="false" outlineLevel="0" collapsed="false">
      <c r="A325" s="18"/>
      <c r="B325" s="8"/>
      <c r="C325" s="8"/>
      <c r="D325" s="19"/>
      <c r="E325" s="11"/>
      <c r="F325" s="12" t="str">
        <f aca="false">IF(B325="","",IFERROR(INDEX('De-para'!$B$5:$B$304,MATCH(B325,'De-para'!$A$5:$A$304,0)),"Sem de-para"))</f>
        <v/>
      </c>
      <c r="G325" s="12" t="str">
        <f aca="false">IF(B325="","",IFERROR(INDEX('De-para'!$C$5:$C$304,MATCH(B325,'De-para'!$A$5:$A$304,0))&amp;"","Sem de-para"))</f>
        <v/>
      </c>
      <c r="H325" s="12" t="str">
        <f aca="false">IF(B325="","",IFERROR(INDEX('De-para'!$D$5:$D$304,MATCH(B325,'De-para'!$A$5:$A$304,0))&amp;"",""))</f>
        <v/>
      </c>
      <c r="I325" s="12" t="str">
        <f aca="false">IF(B325="","",IFERROR(INDEX('De-para'!$E$5:$E$304,MATCH(B325,'De-para'!$A$5:$A$304,0))&amp;"",""))</f>
        <v/>
      </c>
      <c r="J325" s="12" t="str">
        <f aca="false">IF(B325="","",IFERROR(INDEX('De-para'!$F$5:$F$304,MATCH(B325,'De-para'!$A$5:$A$304,0))&amp;"",""))</f>
        <v/>
      </c>
      <c r="K325" s="13" t="str">
        <f aca="false">IF(OR(J325="",D325=""),"",IF(J325="Receita",D325,-D325))</f>
        <v/>
      </c>
      <c r="L325" s="12" t="str">
        <f aca="false">IF(C325="","",IFERROR(INDEX('Centros de custo'!$C$5:$C$64,MATCH(C325,'Centros de custo'!$A$5:$A$64,0)),""))</f>
        <v/>
      </c>
      <c r="M325" s="12" t="str">
        <f aca="false">IF(C325="","",IFERROR(INDEX('Centros de custo'!$E$5:$E$64,MATCH(C325,'Centros de custo'!$A$5:$A$64,0)),""))</f>
        <v/>
      </c>
      <c r="N325" s="12" t="str">
        <f aca="false">IF(B325="","",IF(C325="","Sem CC",IF(ISNA(MATCH(C325,'Centros de custo'!$A$5:$A$64,0)),"Inexistente",IF(INDEX('Centros de custo'!$F$5:$F$64,MATCH(C325,'Centros de custo'!$A$5:$A$64,0))="Não","Inativo","OK"))))</f>
        <v/>
      </c>
      <c r="O325" s="12" t="str">
        <f aca="false">IF(B325="","",IF(G325="Sem de-para","Sem de-para",IF(IFERROR(INDEX('De-para'!$G$5:$G$304,MATCH(B325,'De-para'!$A$5:$A$304,0)),"")&lt;&gt;"OK","De-para inválido",IF(N325="Sem CC","Sem centro de custo",IF(N325&lt;&gt;"OK","Centro de custo "&amp;LOWER(N325),"OK")))))</f>
        <v/>
      </c>
    </row>
    <row r="326" customFormat="false" ht="15" hidden="false" customHeight="false" outlineLevel="0" collapsed="false">
      <c r="A326" s="18"/>
      <c r="B326" s="8"/>
      <c r="C326" s="8"/>
      <c r="D326" s="19"/>
      <c r="E326" s="11"/>
      <c r="F326" s="12" t="str">
        <f aca="false">IF(B326="","",IFERROR(INDEX('De-para'!$B$5:$B$304,MATCH(B326,'De-para'!$A$5:$A$304,0)),"Sem de-para"))</f>
        <v/>
      </c>
      <c r="G326" s="12" t="str">
        <f aca="false">IF(B326="","",IFERROR(INDEX('De-para'!$C$5:$C$304,MATCH(B326,'De-para'!$A$5:$A$304,0))&amp;"","Sem de-para"))</f>
        <v/>
      </c>
      <c r="H326" s="12" t="str">
        <f aca="false">IF(B326="","",IFERROR(INDEX('De-para'!$D$5:$D$304,MATCH(B326,'De-para'!$A$5:$A$304,0))&amp;"",""))</f>
        <v/>
      </c>
      <c r="I326" s="12" t="str">
        <f aca="false">IF(B326="","",IFERROR(INDEX('De-para'!$E$5:$E$304,MATCH(B326,'De-para'!$A$5:$A$304,0))&amp;"",""))</f>
        <v/>
      </c>
      <c r="J326" s="12" t="str">
        <f aca="false">IF(B326="","",IFERROR(INDEX('De-para'!$F$5:$F$304,MATCH(B326,'De-para'!$A$5:$A$304,0))&amp;"",""))</f>
        <v/>
      </c>
      <c r="K326" s="13" t="str">
        <f aca="false">IF(OR(J326="",D326=""),"",IF(J326="Receita",D326,-D326))</f>
        <v/>
      </c>
      <c r="L326" s="12" t="str">
        <f aca="false">IF(C326="","",IFERROR(INDEX('Centros de custo'!$C$5:$C$64,MATCH(C326,'Centros de custo'!$A$5:$A$64,0)),""))</f>
        <v/>
      </c>
      <c r="M326" s="12" t="str">
        <f aca="false">IF(C326="","",IFERROR(INDEX('Centros de custo'!$E$5:$E$64,MATCH(C326,'Centros de custo'!$A$5:$A$64,0)),""))</f>
        <v/>
      </c>
      <c r="N326" s="12" t="str">
        <f aca="false">IF(B326="","",IF(C326="","Sem CC",IF(ISNA(MATCH(C326,'Centros de custo'!$A$5:$A$64,0)),"Inexistente",IF(INDEX('Centros de custo'!$F$5:$F$64,MATCH(C326,'Centros de custo'!$A$5:$A$64,0))="Não","Inativo","OK"))))</f>
        <v/>
      </c>
      <c r="O326" s="12" t="str">
        <f aca="false">IF(B326="","",IF(G326="Sem de-para","Sem de-para",IF(IFERROR(INDEX('De-para'!$G$5:$G$304,MATCH(B326,'De-para'!$A$5:$A$304,0)),"")&lt;&gt;"OK","De-para inválido",IF(N326="Sem CC","Sem centro de custo",IF(N326&lt;&gt;"OK","Centro de custo "&amp;LOWER(N326),"OK")))))</f>
        <v/>
      </c>
    </row>
    <row r="327" customFormat="false" ht="15" hidden="false" customHeight="false" outlineLevel="0" collapsed="false">
      <c r="A327" s="18"/>
      <c r="B327" s="8"/>
      <c r="C327" s="8"/>
      <c r="D327" s="19"/>
      <c r="E327" s="11"/>
      <c r="F327" s="12" t="str">
        <f aca="false">IF(B327="","",IFERROR(INDEX('De-para'!$B$5:$B$304,MATCH(B327,'De-para'!$A$5:$A$304,0)),"Sem de-para"))</f>
        <v/>
      </c>
      <c r="G327" s="12" t="str">
        <f aca="false">IF(B327="","",IFERROR(INDEX('De-para'!$C$5:$C$304,MATCH(B327,'De-para'!$A$5:$A$304,0))&amp;"","Sem de-para"))</f>
        <v/>
      </c>
      <c r="H327" s="12" t="str">
        <f aca="false">IF(B327="","",IFERROR(INDEX('De-para'!$D$5:$D$304,MATCH(B327,'De-para'!$A$5:$A$304,0))&amp;"",""))</f>
        <v/>
      </c>
      <c r="I327" s="12" t="str">
        <f aca="false">IF(B327="","",IFERROR(INDEX('De-para'!$E$5:$E$304,MATCH(B327,'De-para'!$A$5:$A$304,0))&amp;"",""))</f>
        <v/>
      </c>
      <c r="J327" s="12" t="str">
        <f aca="false">IF(B327="","",IFERROR(INDEX('De-para'!$F$5:$F$304,MATCH(B327,'De-para'!$A$5:$A$304,0))&amp;"",""))</f>
        <v/>
      </c>
      <c r="K327" s="13" t="str">
        <f aca="false">IF(OR(J327="",D327=""),"",IF(J327="Receita",D327,-D327))</f>
        <v/>
      </c>
      <c r="L327" s="12" t="str">
        <f aca="false">IF(C327="","",IFERROR(INDEX('Centros de custo'!$C$5:$C$64,MATCH(C327,'Centros de custo'!$A$5:$A$64,0)),""))</f>
        <v/>
      </c>
      <c r="M327" s="12" t="str">
        <f aca="false">IF(C327="","",IFERROR(INDEX('Centros de custo'!$E$5:$E$64,MATCH(C327,'Centros de custo'!$A$5:$A$64,0)),""))</f>
        <v/>
      </c>
      <c r="N327" s="12" t="str">
        <f aca="false">IF(B327="","",IF(C327="","Sem CC",IF(ISNA(MATCH(C327,'Centros de custo'!$A$5:$A$64,0)),"Inexistente",IF(INDEX('Centros de custo'!$F$5:$F$64,MATCH(C327,'Centros de custo'!$A$5:$A$64,0))="Não","Inativo","OK"))))</f>
        <v/>
      </c>
      <c r="O327" s="12" t="str">
        <f aca="false">IF(B327="","",IF(G327="Sem de-para","Sem de-para",IF(IFERROR(INDEX('De-para'!$G$5:$G$304,MATCH(B327,'De-para'!$A$5:$A$304,0)),"")&lt;&gt;"OK","De-para inválido",IF(N327="Sem CC","Sem centro de custo",IF(N327&lt;&gt;"OK","Centro de custo "&amp;LOWER(N327),"OK")))))</f>
        <v/>
      </c>
    </row>
    <row r="328" customFormat="false" ht="15" hidden="false" customHeight="false" outlineLevel="0" collapsed="false">
      <c r="A328" s="18"/>
      <c r="B328" s="8"/>
      <c r="C328" s="8"/>
      <c r="D328" s="19"/>
      <c r="E328" s="11"/>
      <c r="F328" s="12" t="str">
        <f aca="false">IF(B328="","",IFERROR(INDEX('De-para'!$B$5:$B$304,MATCH(B328,'De-para'!$A$5:$A$304,0)),"Sem de-para"))</f>
        <v/>
      </c>
      <c r="G328" s="12" t="str">
        <f aca="false">IF(B328="","",IFERROR(INDEX('De-para'!$C$5:$C$304,MATCH(B328,'De-para'!$A$5:$A$304,0))&amp;"","Sem de-para"))</f>
        <v/>
      </c>
      <c r="H328" s="12" t="str">
        <f aca="false">IF(B328="","",IFERROR(INDEX('De-para'!$D$5:$D$304,MATCH(B328,'De-para'!$A$5:$A$304,0))&amp;"",""))</f>
        <v/>
      </c>
      <c r="I328" s="12" t="str">
        <f aca="false">IF(B328="","",IFERROR(INDEX('De-para'!$E$5:$E$304,MATCH(B328,'De-para'!$A$5:$A$304,0))&amp;"",""))</f>
        <v/>
      </c>
      <c r="J328" s="12" t="str">
        <f aca="false">IF(B328="","",IFERROR(INDEX('De-para'!$F$5:$F$304,MATCH(B328,'De-para'!$A$5:$A$304,0))&amp;"",""))</f>
        <v/>
      </c>
      <c r="K328" s="13" t="str">
        <f aca="false">IF(OR(J328="",D328=""),"",IF(J328="Receita",D328,-D328))</f>
        <v/>
      </c>
      <c r="L328" s="12" t="str">
        <f aca="false">IF(C328="","",IFERROR(INDEX('Centros de custo'!$C$5:$C$64,MATCH(C328,'Centros de custo'!$A$5:$A$64,0)),""))</f>
        <v/>
      </c>
      <c r="M328" s="12" t="str">
        <f aca="false">IF(C328="","",IFERROR(INDEX('Centros de custo'!$E$5:$E$64,MATCH(C328,'Centros de custo'!$A$5:$A$64,0)),""))</f>
        <v/>
      </c>
      <c r="N328" s="12" t="str">
        <f aca="false">IF(B328="","",IF(C328="","Sem CC",IF(ISNA(MATCH(C328,'Centros de custo'!$A$5:$A$64,0)),"Inexistente",IF(INDEX('Centros de custo'!$F$5:$F$64,MATCH(C328,'Centros de custo'!$A$5:$A$64,0))="Não","Inativo","OK"))))</f>
        <v/>
      </c>
      <c r="O328" s="12" t="str">
        <f aca="false">IF(B328="","",IF(G328="Sem de-para","Sem de-para",IF(IFERROR(INDEX('De-para'!$G$5:$G$304,MATCH(B328,'De-para'!$A$5:$A$304,0)),"")&lt;&gt;"OK","De-para inválido",IF(N328="Sem CC","Sem centro de custo",IF(N328&lt;&gt;"OK","Centro de custo "&amp;LOWER(N328),"OK")))))</f>
        <v/>
      </c>
    </row>
    <row r="329" customFormat="false" ht="15" hidden="false" customHeight="false" outlineLevel="0" collapsed="false">
      <c r="A329" s="18"/>
      <c r="B329" s="8"/>
      <c r="C329" s="8"/>
      <c r="D329" s="19"/>
      <c r="E329" s="11"/>
      <c r="F329" s="12" t="str">
        <f aca="false">IF(B329="","",IFERROR(INDEX('De-para'!$B$5:$B$304,MATCH(B329,'De-para'!$A$5:$A$304,0)),"Sem de-para"))</f>
        <v/>
      </c>
      <c r="G329" s="12" t="str">
        <f aca="false">IF(B329="","",IFERROR(INDEX('De-para'!$C$5:$C$304,MATCH(B329,'De-para'!$A$5:$A$304,0))&amp;"","Sem de-para"))</f>
        <v/>
      </c>
      <c r="H329" s="12" t="str">
        <f aca="false">IF(B329="","",IFERROR(INDEX('De-para'!$D$5:$D$304,MATCH(B329,'De-para'!$A$5:$A$304,0))&amp;"",""))</f>
        <v/>
      </c>
      <c r="I329" s="12" t="str">
        <f aca="false">IF(B329="","",IFERROR(INDEX('De-para'!$E$5:$E$304,MATCH(B329,'De-para'!$A$5:$A$304,0))&amp;"",""))</f>
        <v/>
      </c>
      <c r="J329" s="12" t="str">
        <f aca="false">IF(B329="","",IFERROR(INDEX('De-para'!$F$5:$F$304,MATCH(B329,'De-para'!$A$5:$A$304,0))&amp;"",""))</f>
        <v/>
      </c>
      <c r="K329" s="13" t="str">
        <f aca="false">IF(OR(J329="",D329=""),"",IF(J329="Receita",D329,-D329))</f>
        <v/>
      </c>
      <c r="L329" s="12" t="str">
        <f aca="false">IF(C329="","",IFERROR(INDEX('Centros de custo'!$C$5:$C$64,MATCH(C329,'Centros de custo'!$A$5:$A$64,0)),""))</f>
        <v/>
      </c>
      <c r="M329" s="12" t="str">
        <f aca="false">IF(C329="","",IFERROR(INDEX('Centros de custo'!$E$5:$E$64,MATCH(C329,'Centros de custo'!$A$5:$A$64,0)),""))</f>
        <v/>
      </c>
      <c r="N329" s="12" t="str">
        <f aca="false">IF(B329="","",IF(C329="","Sem CC",IF(ISNA(MATCH(C329,'Centros de custo'!$A$5:$A$64,0)),"Inexistente",IF(INDEX('Centros de custo'!$F$5:$F$64,MATCH(C329,'Centros de custo'!$A$5:$A$64,0))="Não","Inativo","OK"))))</f>
        <v/>
      </c>
      <c r="O329" s="12" t="str">
        <f aca="false">IF(B329="","",IF(G329="Sem de-para","Sem de-para",IF(IFERROR(INDEX('De-para'!$G$5:$G$304,MATCH(B329,'De-para'!$A$5:$A$304,0)),"")&lt;&gt;"OK","De-para inválido",IF(N329="Sem CC","Sem centro de custo",IF(N329&lt;&gt;"OK","Centro de custo "&amp;LOWER(N329),"OK")))))</f>
        <v/>
      </c>
    </row>
    <row r="330" customFormat="false" ht="15" hidden="false" customHeight="false" outlineLevel="0" collapsed="false">
      <c r="A330" s="18"/>
      <c r="B330" s="8"/>
      <c r="C330" s="8"/>
      <c r="D330" s="19"/>
      <c r="E330" s="11"/>
      <c r="F330" s="12" t="str">
        <f aca="false">IF(B330="","",IFERROR(INDEX('De-para'!$B$5:$B$304,MATCH(B330,'De-para'!$A$5:$A$304,0)),"Sem de-para"))</f>
        <v/>
      </c>
      <c r="G330" s="12" t="str">
        <f aca="false">IF(B330="","",IFERROR(INDEX('De-para'!$C$5:$C$304,MATCH(B330,'De-para'!$A$5:$A$304,0))&amp;"","Sem de-para"))</f>
        <v/>
      </c>
      <c r="H330" s="12" t="str">
        <f aca="false">IF(B330="","",IFERROR(INDEX('De-para'!$D$5:$D$304,MATCH(B330,'De-para'!$A$5:$A$304,0))&amp;"",""))</f>
        <v/>
      </c>
      <c r="I330" s="12" t="str">
        <f aca="false">IF(B330="","",IFERROR(INDEX('De-para'!$E$5:$E$304,MATCH(B330,'De-para'!$A$5:$A$304,0))&amp;"",""))</f>
        <v/>
      </c>
      <c r="J330" s="12" t="str">
        <f aca="false">IF(B330="","",IFERROR(INDEX('De-para'!$F$5:$F$304,MATCH(B330,'De-para'!$A$5:$A$304,0))&amp;"",""))</f>
        <v/>
      </c>
      <c r="K330" s="13" t="str">
        <f aca="false">IF(OR(J330="",D330=""),"",IF(J330="Receita",D330,-D330))</f>
        <v/>
      </c>
      <c r="L330" s="12" t="str">
        <f aca="false">IF(C330="","",IFERROR(INDEX('Centros de custo'!$C$5:$C$64,MATCH(C330,'Centros de custo'!$A$5:$A$64,0)),""))</f>
        <v/>
      </c>
      <c r="M330" s="12" t="str">
        <f aca="false">IF(C330="","",IFERROR(INDEX('Centros de custo'!$E$5:$E$64,MATCH(C330,'Centros de custo'!$A$5:$A$64,0)),""))</f>
        <v/>
      </c>
      <c r="N330" s="12" t="str">
        <f aca="false">IF(B330="","",IF(C330="","Sem CC",IF(ISNA(MATCH(C330,'Centros de custo'!$A$5:$A$64,0)),"Inexistente",IF(INDEX('Centros de custo'!$F$5:$F$64,MATCH(C330,'Centros de custo'!$A$5:$A$64,0))="Não","Inativo","OK"))))</f>
        <v/>
      </c>
      <c r="O330" s="12" t="str">
        <f aca="false">IF(B330="","",IF(G330="Sem de-para","Sem de-para",IF(IFERROR(INDEX('De-para'!$G$5:$G$304,MATCH(B330,'De-para'!$A$5:$A$304,0)),"")&lt;&gt;"OK","De-para inválido",IF(N330="Sem CC","Sem centro de custo",IF(N330&lt;&gt;"OK","Centro de custo "&amp;LOWER(N330),"OK")))))</f>
        <v/>
      </c>
    </row>
    <row r="331" customFormat="false" ht="15" hidden="false" customHeight="false" outlineLevel="0" collapsed="false">
      <c r="A331" s="18"/>
      <c r="B331" s="8"/>
      <c r="C331" s="8"/>
      <c r="D331" s="19"/>
      <c r="E331" s="11"/>
      <c r="F331" s="12" t="str">
        <f aca="false">IF(B331="","",IFERROR(INDEX('De-para'!$B$5:$B$304,MATCH(B331,'De-para'!$A$5:$A$304,0)),"Sem de-para"))</f>
        <v/>
      </c>
      <c r="G331" s="12" t="str">
        <f aca="false">IF(B331="","",IFERROR(INDEX('De-para'!$C$5:$C$304,MATCH(B331,'De-para'!$A$5:$A$304,0))&amp;"","Sem de-para"))</f>
        <v/>
      </c>
      <c r="H331" s="12" t="str">
        <f aca="false">IF(B331="","",IFERROR(INDEX('De-para'!$D$5:$D$304,MATCH(B331,'De-para'!$A$5:$A$304,0))&amp;"",""))</f>
        <v/>
      </c>
      <c r="I331" s="12" t="str">
        <f aca="false">IF(B331="","",IFERROR(INDEX('De-para'!$E$5:$E$304,MATCH(B331,'De-para'!$A$5:$A$304,0))&amp;"",""))</f>
        <v/>
      </c>
      <c r="J331" s="12" t="str">
        <f aca="false">IF(B331="","",IFERROR(INDEX('De-para'!$F$5:$F$304,MATCH(B331,'De-para'!$A$5:$A$304,0))&amp;"",""))</f>
        <v/>
      </c>
      <c r="K331" s="13" t="str">
        <f aca="false">IF(OR(J331="",D331=""),"",IF(J331="Receita",D331,-D331))</f>
        <v/>
      </c>
      <c r="L331" s="12" t="str">
        <f aca="false">IF(C331="","",IFERROR(INDEX('Centros de custo'!$C$5:$C$64,MATCH(C331,'Centros de custo'!$A$5:$A$64,0)),""))</f>
        <v/>
      </c>
      <c r="M331" s="12" t="str">
        <f aca="false">IF(C331="","",IFERROR(INDEX('Centros de custo'!$E$5:$E$64,MATCH(C331,'Centros de custo'!$A$5:$A$64,0)),""))</f>
        <v/>
      </c>
      <c r="N331" s="12" t="str">
        <f aca="false">IF(B331="","",IF(C331="","Sem CC",IF(ISNA(MATCH(C331,'Centros de custo'!$A$5:$A$64,0)),"Inexistente",IF(INDEX('Centros de custo'!$F$5:$F$64,MATCH(C331,'Centros de custo'!$A$5:$A$64,0))="Não","Inativo","OK"))))</f>
        <v/>
      </c>
      <c r="O331" s="12" t="str">
        <f aca="false">IF(B331="","",IF(G331="Sem de-para","Sem de-para",IF(IFERROR(INDEX('De-para'!$G$5:$G$304,MATCH(B331,'De-para'!$A$5:$A$304,0)),"")&lt;&gt;"OK","De-para inválido",IF(N331="Sem CC","Sem centro de custo",IF(N331&lt;&gt;"OK","Centro de custo "&amp;LOWER(N331),"OK")))))</f>
        <v/>
      </c>
    </row>
    <row r="332" customFormat="false" ht="15" hidden="false" customHeight="false" outlineLevel="0" collapsed="false">
      <c r="A332" s="18"/>
      <c r="B332" s="8"/>
      <c r="C332" s="8"/>
      <c r="D332" s="19"/>
      <c r="E332" s="11"/>
      <c r="F332" s="12" t="str">
        <f aca="false">IF(B332="","",IFERROR(INDEX('De-para'!$B$5:$B$304,MATCH(B332,'De-para'!$A$5:$A$304,0)),"Sem de-para"))</f>
        <v/>
      </c>
      <c r="G332" s="12" t="str">
        <f aca="false">IF(B332="","",IFERROR(INDEX('De-para'!$C$5:$C$304,MATCH(B332,'De-para'!$A$5:$A$304,0))&amp;"","Sem de-para"))</f>
        <v/>
      </c>
      <c r="H332" s="12" t="str">
        <f aca="false">IF(B332="","",IFERROR(INDEX('De-para'!$D$5:$D$304,MATCH(B332,'De-para'!$A$5:$A$304,0))&amp;"",""))</f>
        <v/>
      </c>
      <c r="I332" s="12" t="str">
        <f aca="false">IF(B332="","",IFERROR(INDEX('De-para'!$E$5:$E$304,MATCH(B332,'De-para'!$A$5:$A$304,0))&amp;"",""))</f>
        <v/>
      </c>
      <c r="J332" s="12" t="str">
        <f aca="false">IF(B332="","",IFERROR(INDEX('De-para'!$F$5:$F$304,MATCH(B332,'De-para'!$A$5:$A$304,0))&amp;"",""))</f>
        <v/>
      </c>
      <c r="K332" s="13" t="str">
        <f aca="false">IF(OR(J332="",D332=""),"",IF(J332="Receita",D332,-D332))</f>
        <v/>
      </c>
      <c r="L332" s="12" t="str">
        <f aca="false">IF(C332="","",IFERROR(INDEX('Centros de custo'!$C$5:$C$64,MATCH(C332,'Centros de custo'!$A$5:$A$64,0)),""))</f>
        <v/>
      </c>
      <c r="M332" s="12" t="str">
        <f aca="false">IF(C332="","",IFERROR(INDEX('Centros de custo'!$E$5:$E$64,MATCH(C332,'Centros de custo'!$A$5:$A$64,0)),""))</f>
        <v/>
      </c>
      <c r="N332" s="12" t="str">
        <f aca="false">IF(B332="","",IF(C332="","Sem CC",IF(ISNA(MATCH(C332,'Centros de custo'!$A$5:$A$64,0)),"Inexistente",IF(INDEX('Centros de custo'!$F$5:$F$64,MATCH(C332,'Centros de custo'!$A$5:$A$64,0))="Não","Inativo","OK"))))</f>
        <v/>
      </c>
      <c r="O332" s="12" t="str">
        <f aca="false">IF(B332="","",IF(G332="Sem de-para","Sem de-para",IF(IFERROR(INDEX('De-para'!$G$5:$G$304,MATCH(B332,'De-para'!$A$5:$A$304,0)),"")&lt;&gt;"OK","De-para inválido",IF(N332="Sem CC","Sem centro de custo",IF(N332&lt;&gt;"OK","Centro de custo "&amp;LOWER(N332),"OK")))))</f>
        <v/>
      </c>
    </row>
    <row r="333" customFormat="false" ht="15" hidden="false" customHeight="false" outlineLevel="0" collapsed="false">
      <c r="A333" s="18"/>
      <c r="B333" s="8"/>
      <c r="C333" s="8"/>
      <c r="D333" s="19"/>
      <c r="E333" s="11"/>
      <c r="F333" s="12" t="str">
        <f aca="false">IF(B333="","",IFERROR(INDEX('De-para'!$B$5:$B$304,MATCH(B333,'De-para'!$A$5:$A$304,0)),"Sem de-para"))</f>
        <v/>
      </c>
      <c r="G333" s="12" t="str">
        <f aca="false">IF(B333="","",IFERROR(INDEX('De-para'!$C$5:$C$304,MATCH(B333,'De-para'!$A$5:$A$304,0))&amp;"","Sem de-para"))</f>
        <v/>
      </c>
      <c r="H333" s="12" t="str">
        <f aca="false">IF(B333="","",IFERROR(INDEX('De-para'!$D$5:$D$304,MATCH(B333,'De-para'!$A$5:$A$304,0))&amp;"",""))</f>
        <v/>
      </c>
      <c r="I333" s="12" t="str">
        <f aca="false">IF(B333="","",IFERROR(INDEX('De-para'!$E$5:$E$304,MATCH(B333,'De-para'!$A$5:$A$304,0))&amp;"",""))</f>
        <v/>
      </c>
      <c r="J333" s="12" t="str">
        <f aca="false">IF(B333="","",IFERROR(INDEX('De-para'!$F$5:$F$304,MATCH(B333,'De-para'!$A$5:$A$304,0))&amp;"",""))</f>
        <v/>
      </c>
      <c r="K333" s="13" t="str">
        <f aca="false">IF(OR(J333="",D333=""),"",IF(J333="Receita",D333,-D333))</f>
        <v/>
      </c>
      <c r="L333" s="12" t="str">
        <f aca="false">IF(C333="","",IFERROR(INDEX('Centros de custo'!$C$5:$C$64,MATCH(C333,'Centros de custo'!$A$5:$A$64,0)),""))</f>
        <v/>
      </c>
      <c r="M333" s="12" t="str">
        <f aca="false">IF(C333="","",IFERROR(INDEX('Centros de custo'!$E$5:$E$64,MATCH(C333,'Centros de custo'!$A$5:$A$64,0)),""))</f>
        <v/>
      </c>
      <c r="N333" s="12" t="str">
        <f aca="false">IF(B333="","",IF(C333="","Sem CC",IF(ISNA(MATCH(C333,'Centros de custo'!$A$5:$A$64,0)),"Inexistente",IF(INDEX('Centros de custo'!$F$5:$F$64,MATCH(C333,'Centros de custo'!$A$5:$A$64,0))="Não","Inativo","OK"))))</f>
        <v/>
      </c>
      <c r="O333" s="12" t="str">
        <f aca="false">IF(B333="","",IF(G333="Sem de-para","Sem de-para",IF(IFERROR(INDEX('De-para'!$G$5:$G$304,MATCH(B333,'De-para'!$A$5:$A$304,0)),"")&lt;&gt;"OK","De-para inválido",IF(N333="Sem CC","Sem centro de custo",IF(N333&lt;&gt;"OK","Centro de custo "&amp;LOWER(N333),"OK")))))</f>
        <v/>
      </c>
    </row>
    <row r="334" customFormat="false" ht="15" hidden="false" customHeight="false" outlineLevel="0" collapsed="false">
      <c r="A334" s="18"/>
      <c r="B334" s="8"/>
      <c r="C334" s="8"/>
      <c r="D334" s="19"/>
      <c r="E334" s="11"/>
      <c r="F334" s="12" t="str">
        <f aca="false">IF(B334="","",IFERROR(INDEX('De-para'!$B$5:$B$304,MATCH(B334,'De-para'!$A$5:$A$304,0)),"Sem de-para"))</f>
        <v/>
      </c>
      <c r="G334" s="12" t="str">
        <f aca="false">IF(B334="","",IFERROR(INDEX('De-para'!$C$5:$C$304,MATCH(B334,'De-para'!$A$5:$A$304,0))&amp;"","Sem de-para"))</f>
        <v/>
      </c>
      <c r="H334" s="12" t="str">
        <f aca="false">IF(B334="","",IFERROR(INDEX('De-para'!$D$5:$D$304,MATCH(B334,'De-para'!$A$5:$A$304,0))&amp;"",""))</f>
        <v/>
      </c>
      <c r="I334" s="12" t="str">
        <f aca="false">IF(B334="","",IFERROR(INDEX('De-para'!$E$5:$E$304,MATCH(B334,'De-para'!$A$5:$A$304,0))&amp;"",""))</f>
        <v/>
      </c>
      <c r="J334" s="12" t="str">
        <f aca="false">IF(B334="","",IFERROR(INDEX('De-para'!$F$5:$F$304,MATCH(B334,'De-para'!$A$5:$A$304,0))&amp;"",""))</f>
        <v/>
      </c>
      <c r="K334" s="13" t="str">
        <f aca="false">IF(OR(J334="",D334=""),"",IF(J334="Receita",D334,-D334))</f>
        <v/>
      </c>
      <c r="L334" s="12" t="str">
        <f aca="false">IF(C334="","",IFERROR(INDEX('Centros de custo'!$C$5:$C$64,MATCH(C334,'Centros de custo'!$A$5:$A$64,0)),""))</f>
        <v/>
      </c>
      <c r="M334" s="12" t="str">
        <f aca="false">IF(C334="","",IFERROR(INDEX('Centros de custo'!$E$5:$E$64,MATCH(C334,'Centros de custo'!$A$5:$A$64,0)),""))</f>
        <v/>
      </c>
      <c r="N334" s="12" t="str">
        <f aca="false">IF(B334="","",IF(C334="","Sem CC",IF(ISNA(MATCH(C334,'Centros de custo'!$A$5:$A$64,0)),"Inexistente",IF(INDEX('Centros de custo'!$F$5:$F$64,MATCH(C334,'Centros de custo'!$A$5:$A$64,0))="Não","Inativo","OK"))))</f>
        <v/>
      </c>
      <c r="O334" s="12" t="str">
        <f aca="false">IF(B334="","",IF(G334="Sem de-para","Sem de-para",IF(IFERROR(INDEX('De-para'!$G$5:$G$304,MATCH(B334,'De-para'!$A$5:$A$304,0)),"")&lt;&gt;"OK","De-para inválido",IF(N334="Sem CC","Sem centro de custo",IF(N334&lt;&gt;"OK","Centro de custo "&amp;LOWER(N334),"OK")))))</f>
        <v/>
      </c>
    </row>
    <row r="335" customFormat="false" ht="15" hidden="false" customHeight="false" outlineLevel="0" collapsed="false">
      <c r="A335" s="18"/>
      <c r="B335" s="8"/>
      <c r="C335" s="8"/>
      <c r="D335" s="19"/>
      <c r="E335" s="11"/>
      <c r="F335" s="12" t="str">
        <f aca="false">IF(B335="","",IFERROR(INDEX('De-para'!$B$5:$B$304,MATCH(B335,'De-para'!$A$5:$A$304,0)),"Sem de-para"))</f>
        <v/>
      </c>
      <c r="G335" s="12" t="str">
        <f aca="false">IF(B335="","",IFERROR(INDEX('De-para'!$C$5:$C$304,MATCH(B335,'De-para'!$A$5:$A$304,0))&amp;"","Sem de-para"))</f>
        <v/>
      </c>
      <c r="H335" s="12" t="str">
        <f aca="false">IF(B335="","",IFERROR(INDEX('De-para'!$D$5:$D$304,MATCH(B335,'De-para'!$A$5:$A$304,0))&amp;"",""))</f>
        <v/>
      </c>
      <c r="I335" s="12" t="str">
        <f aca="false">IF(B335="","",IFERROR(INDEX('De-para'!$E$5:$E$304,MATCH(B335,'De-para'!$A$5:$A$304,0))&amp;"",""))</f>
        <v/>
      </c>
      <c r="J335" s="12" t="str">
        <f aca="false">IF(B335="","",IFERROR(INDEX('De-para'!$F$5:$F$304,MATCH(B335,'De-para'!$A$5:$A$304,0))&amp;"",""))</f>
        <v/>
      </c>
      <c r="K335" s="13" t="str">
        <f aca="false">IF(OR(J335="",D335=""),"",IF(J335="Receita",D335,-D335))</f>
        <v/>
      </c>
      <c r="L335" s="12" t="str">
        <f aca="false">IF(C335="","",IFERROR(INDEX('Centros de custo'!$C$5:$C$64,MATCH(C335,'Centros de custo'!$A$5:$A$64,0)),""))</f>
        <v/>
      </c>
      <c r="M335" s="12" t="str">
        <f aca="false">IF(C335="","",IFERROR(INDEX('Centros de custo'!$E$5:$E$64,MATCH(C335,'Centros de custo'!$A$5:$A$64,0)),""))</f>
        <v/>
      </c>
      <c r="N335" s="12" t="str">
        <f aca="false">IF(B335="","",IF(C335="","Sem CC",IF(ISNA(MATCH(C335,'Centros de custo'!$A$5:$A$64,0)),"Inexistente",IF(INDEX('Centros de custo'!$F$5:$F$64,MATCH(C335,'Centros de custo'!$A$5:$A$64,0))="Não","Inativo","OK"))))</f>
        <v/>
      </c>
      <c r="O335" s="12" t="str">
        <f aca="false">IF(B335="","",IF(G335="Sem de-para","Sem de-para",IF(IFERROR(INDEX('De-para'!$G$5:$G$304,MATCH(B335,'De-para'!$A$5:$A$304,0)),"")&lt;&gt;"OK","De-para inválido",IF(N335="Sem CC","Sem centro de custo",IF(N335&lt;&gt;"OK","Centro de custo "&amp;LOWER(N335),"OK")))))</f>
        <v/>
      </c>
    </row>
    <row r="336" customFormat="false" ht="15" hidden="false" customHeight="false" outlineLevel="0" collapsed="false">
      <c r="A336" s="18"/>
      <c r="B336" s="8"/>
      <c r="C336" s="8"/>
      <c r="D336" s="19"/>
      <c r="E336" s="11"/>
      <c r="F336" s="12" t="str">
        <f aca="false">IF(B336="","",IFERROR(INDEX('De-para'!$B$5:$B$304,MATCH(B336,'De-para'!$A$5:$A$304,0)),"Sem de-para"))</f>
        <v/>
      </c>
      <c r="G336" s="12" t="str">
        <f aca="false">IF(B336="","",IFERROR(INDEX('De-para'!$C$5:$C$304,MATCH(B336,'De-para'!$A$5:$A$304,0))&amp;"","Sem de-para"))</f>
        <v/>
      </c>
      <c r="H336" s="12" t="str">
        <f aca="false">IF(B336="","",IFERROR(INDEX('De-para'!$D$5:$D$304,MATCH(B336,'De-para'!$A$5:$A$304,0))&amp;"",""))</f>
        <v/>
      </c>
      <c r="I336" s="12" t="str">
        <f aca="false">IF(B336="","",IFERROR(INDEX('De-para'!$E$5:$E$304,MATCH(B336,'De-para'!$A$5:$A$304,0))&amp;"",""))</f>
        <v/>
      </c>
      <c r="J336" s="12" t="str">
        <f aca="false">IF(B336="","",IFERROR(INDEX('De-para'!$F$5:$F$304,MATCH(B336,'De-para'!$A$5:$A$304,0))&amp;"",""))</f>
        <v/>
      </c>
      <c r="K336" s="13" t="str">
        <f aca="false">IF(OR(J336="",D336=""),"",IF(J336="Receita",D336,-D336))</f>
        <v/>
      </c>
      <c r="L336" s="12" t="str">
        <f aca="false">IF(C336="","",IFERROR(INDEX('Centros de custo'!$C$5:$C$64,MATCH(C336,'Centros de custo'!$A$5:$A$64,0)),""))</f>
        <v/>
      </c>
      <c r="M336" s="12" t="str">
        <f aca="false">IF(C336="","",IFERROR(INDEX('Centros de custo'!$E$5:$E$64,MATCH(C336,'Centros de custo'!$A$5:$A$64,0)),""))</f>
        <v/>
      </c>
      <c r="N336" s="12" t="str">
        <f aca="false">IF(B336="","",IF(C336="","Sem CC",IF(ISNA(MATCH(C336,'Centros de custo'!$A$5:$A$64,0)),"Inexistente",IF(INDEX('Centros de custo'!$F$5:$F$64,MATCH(C336,'Centros de custo'!$A$5:$A$64,0))="Não","Inativo","OK"))))</f>
        <v/>
      </c>
      <c r="O336" s="12" t="str">
        <f aca="false">IF(B336="","",IF(G336="Sem de-para","Sem de-para",IF(IFERROR(INDEX('De-para'!$G$5:$G$304,MATCH(B336,'De-para'!$A$5:$A$304,0)),"")&lt;&gt;"OK","De-para inválido",IF(N336="Sem CC","Sem centro de custo",IF(N336&lt;&gt;"OK","Centro de custo "&amp;LOWER(N336),"OK")))))</f>
        <v/>
      </c>
    </row>
    <row r="337" customFormat="false" ht="15" hidden="false" customHeight="false" outlineLevel="0" collapsed="false">
      <c r="A337" s="18"/>
      <c r="B337" s="8"/>
      <c r="C337" s="8"/>
      <c r="D337" s="19"/>
      <c r="E337" s="11"/>
      <c r="F337" s="12" t="str">
        <f aca="false">IF(B337="","",IFERROR(INDEX('De-para'!$B$5:$B$304,MATCH(B337,'De-para'!$A$5:$A$304,0)),"Sem de-para"))</f>
        <v/>
      </c>
      <c r="G337" s="12" t="str">
        <f aca="false">IF(B337="","",IFERROR(INDEX('De-para'!$C$5:$C$304,MATCH(B337,'De-para'!$A$5:$A$304,0))&amp;"","Sem de-para"))</f>
        <v/>
      </c>
      <c r="H337" s="12" t="str">
        <f aca="false">IF(B337="","",IFERROR(INDEX('De-para'!$D$5:$D$304,MATCH(B337,'De-para'!$A$5:$A$304,0))&amp;"",""))</f>
        <v/>
      </c>
      <c r="I337" s="12" t="str">
        <f aca="false">IF(B337="","",IFERROR(INDEX('De-para'!$E$5:$E$304,MATCH(B337,'De-para'!$A$5:$A$304,0))&amp;"",""))</f>
        <v/>
      </c>
      <c r="J337" s="12" t="str">
        <f aca="false">IF(B337="","",IFERROR(INDEX('De-para'!$F$5:$F$304,MATCH(B337,'De-para'!$A$5:$A$304,0))&amp;"",""))</f>
        <v/>
      </c>
      <c r="K337" s="13" t="str">
        <f aca="false">IF(OR(J337="",D337=""),"",IF(J337="Receita",D337,-D337))</f>
        <v/>
      </c>
      <c r="L337" s="12" t="str">
        <f aca="false">IF(C337="","",IFERROR(INDEX('Centros de custo'!$C$5:$C$64,MATCH(C337,'Centros de custo'!$A$5:$A$64,0)),""))</f>
        <v/>
      </c>
      <c r="M337" s="12" t="str">
        <f aca="false">IF(C337="","",IFERROR(INDEX('Centros de custo'!$E$5:$E$64,MATCH(C337,'Centros de custo'!$A$5:$A$64,0)),""))</f>
        <v/>
      </c>
      <c r="N337" s="12" t="str">
        <f aca="false">IF(B337="","",IF(C337="","Sem CC",IF(ISNA(MATCH(C337,'Centros de custo'!$A$5:$A$64,0)),"Inexistente",IF(INDEX('Centros de custo'!$F$5:$F$64,MATCH(C337,'Centros de custo'!$A$5:$A$64,0))="Não","Inativo","OK"))))</f>
        <v/>
      </c>
      <c r="O337" s="12" t="str">
        <f aca="false">IF(B337="","",IF(G337="Sem de-para","Sem de-para",IF(IFERROR(INDEX('De-para'!$G$5:$G$304,MATCH(B337,'De-para'!$A$5:$A$304,0)),"")&lt;&gt;"OK","De-para inválido",IF(N337="Sem CC","Sem centro de custo",IF(N337&lt;&gt;"OK","Centro de custo "&amp;LOWER(N337),"OK")))))</f>
        <v/>
      </c>
    </row>
    <row r="338" customFormat="false" ht="15" hidden="false" customHeight="false" outlineLevel="0" collapsed="false">
      <c r="A338" s="18"/>
      <c r="B338" s="8"/>
      <c r="C338" s="8"/>
      <c r="D338" s="19"/>
      <c r="E338" s="11"/>
      <c r="F338" s="12" t="str">
        <f aca="false">IF(B338="","",IFERROR(INDEX('De-para'!$B$5:$B$304,MATCH(B338,'De-para'!$A$5:$A$304,0)),"Sem de-para"))</f>
        <v/>
      </c>
      <c r="G338" s="12" t="str">
        <f aca="false">IF(B338="","",IFERROR(INDEX('De-para'!$C$5:$C$304,MATCH(B338,'De-para'!$A$5:$A$304,0))&amp;"","Sem de-para"))</f>
        <v/>
      </c>
      <c r="H338" s="12" t="str">
        <f aca="false">IF(B338="","",IFERROR(INDEX('De-para'!$D$5:$D$304,MATCH(B338,'De-para'!$A$5:$A$304,0))&amp;"",""))</f>
        <v/>
      </c>
      <c r="I338" s="12" t="str">
        <f aca="false">IF(B338="","",IFERROR(INDEX('De-para'!$E$5:$E$304,MATCH(B338,'De-para'!$A$5:$A$304,0))&amp;"",""))</f>
        <v/>
      </c>
      <c r="J338" s="12" t="str">
        <f aca="false">IF(B338="","",IFERROR(INDEX('De-para'!$F$5:$F$304,MATCH(B338,'De-para'!$A$5:$A$304,0))&amp;"",""))</f>
        <v/>
      </c>
      <c r="K338" s="13" t="str">
        <f aca="false">IF(OR(J338="",D338=""),"",IF(J338="Receita",D338,-D338))</f>
        <v/>
      </c>
      <c r="L338" s="12" t="str">
        <f aca="false">IF(C338="","",IFERROR(INDEX('Centros de custo'!$C$5:$C$64,MATCH(C338,'Centros de custo'!$A$5:$A$64,0)),""))</f>
        <v/>
      </c>
      <c r="M338" s="12" t="str">
        <f aca="false">IF(C338="","",IFERROR(INDEX('Centros de custo'!$E$5:$E$64,MATCH(C338,'Centros de custo'!$A$5:$A$64,0)),""))</f>
        <v/>
      </c>
      <c r="N338" s="12" t="str">
        <f aca="false">IF(B338="","",IF(C338="","Sem CC",IF(ISNA(MATCH(C338,'Centros de custo'!$A$5:$A$64,0)),"Inexistente",IF(INDEX('Centros de custo'!$F$5:$F$64,MATCH(C338,'Centros de custo'!$A$5:$A$64,0))="Não","Inativo","OK"))))</f>
        <v/>
      </c>
      <c r="O338" s="12" t="str">
        <f aca="false">IF(B338="","",IF(G338="Sem de-para","Sem de-para",IF(IFERROR(INDEX('De-para'!$G$5:$G$304,MATCH(B338,'De-para'!$A$5:$A$304,0)),"")&lt;&gt;"OK","De-para inválido",IF(N338="Sem CC","Sem centro de custo",IF(N338&lt;&gt;"OK","Centro de custo "&amp;LOWER(N338),"OK")))))</f>
        <v/>
      </c>
    </row>
    <row r="339" customFormat="false" ht="15" hidden="false" customHeight="false" outlineLevel="0" collapsed="false">
      <c r="A339" s="18"/>
      <c r="B339" s="8"/>
      <c r="C339" s="8"/>
      <c r="D339" s="19"/>
      <c r="E339" s="11"/>
      <c r="F339" s="12" t="str">
        <f aca="false">IF(B339="","",IFERROR(INDEX('De-para'!$B$5:$B$304,MATCH(B339,'De-para'!$A$5:$A$304,0)),"Sem de-para"))</f>
        <v/>
      </c>
      <c r="G339" s="12" t="str">
        <f aca="false">IF(B339="","",IFERROR(INDEX('De-para'!$C$5:$C$304,MATCH(B339,'De-para'!$A$5:$A$304,0))&amp;"","Sem de-para"))</f>
        <v/>
      </c>
      <c r="H339" s="12" t="str">
        <f aca="false">IF(B339="","",IFERROR(INDEX('De-para'!$D$5:$D$304,MATCH(B339,'De-para'!$A$5:$A$304,0))&amp;"",""))</f>
        <v/>
      </c>
      <c r="I339" s="12" t="str">
        <f aca="false">IF(B339="","",IFERROR(INDEX('De-para'!$E$5:$E$304,MATCH(B339,'De-para'!$A$5:$A$304,0))&amp;"",""))</f>
        <v/>
      </c>
      <c r="J339" s="12" t="str">
        <f aca="false">IF(B339="","",IFERROR(INDEX('De-para'!$F$5:$F$304,MATCH(B339,'De-para'!$A$5:$A$304,0))&amp;"",""))</f>
        <v/>
      </c>
      <c r="K339" s="13" t="str">
        <f aca="false">IF(OR(J339="",D339=""),"",IF(J339="Receita",D339,-D339))</f>
        <v/>
      </c>
      <c r="L339" s="12" t="str">
        <f aca="false">IF(C339="","",IFERROR(INDEX('Centros de custo'!$C$5:$C$64,MATCH(C339,'Centros de custo'!$A$5:$A$64,0)),""))</f>
        <v/>
      </c>
      <c r="M339" s="12" t="str">
        <f aca="false">IF(C339="","",IFERROR(INDEX('Centros de custo'!$E$5:$E$64,MATCH(C339,'Centros de custo'!$A$5:$A$64,0)),""))</f>
        <v/>
      </c>
      <c r="N339" s="12" t="str">
        <f aca="false">IF(B339="","",IF(C339="","Sem CC",IF(ISNA(MATCH(C339,'Centros de custo'!$A$5:$A$64,0)),"Inexistente",IF(INDEX('Centros de custo'!$F$5:$F$64,MATCH(C339,'Centros de custo'!$A$5:$A$64,0))="Não","Inativo","OK"))))</f>
        <v/>
      </c>
      <c r="O339" s="12" t="str">
        <f aca="false">IF(B339="","",IF(G339="Sem de-para","Sem de-para",IF(IFERROR(INDEX('De-para'!$G$5:$G$304,MATCH(B339,'De-para'!$A$5:$A$304,0)),"")&lt;&gt;"OK","De-para inválido",IF(N339="Sem CC","Sem centro de custo",IF(N339&lt;&gt;"OK","Centro de custo "&amp;LOWER(N339),"OK")))))</f>
        <v/>
      </c>
    </row>
    <row r="340" customFormat="false" ht="15" hidden="false" customHeight="false" outlineLevel="0" collapsed="false">
      <c r="A340" s="18"/>
      <c r="B340" s="8"/>
      <c r="C340" s="8"/>
      <c r="D340" s="19"/>
      <c r="E340" s="11"/>
      <c r="F340" s="12" t="str">
        <f aca="false">IF(B340="","",IFERROR(INDEX('De-para'!$B$5:$B$304,MATCH(B340,'De-para'!$A$5:$A$304,0)),"Sem de-para"))</f>
        <v/>
      </c>
      <c r="G340" s="12" t="str">
        <f aca="false">IF(B340="","",IFERROR(INDEX('De-para'!$C$5:$C$304,MATCH(B340,'De-para'!$A$5:$A$304,0))&amp;"","Sem de-para"))</f>
        <v/>
      </c>
      <c r="H340" s="12" t="str">
        <f aca="false">IF(B340="","",IFERROR(INDEX('De-para'!$D$5:$D$304,MATCH(B340,'De-para'!$A$5:$A$304,0))&amp;"",""))</f>
        <v/>
      </c>
      <c r="I340" s="12" t="str">
        <f aca="false">IF(B340="","",IFERROR(INDEX('De-para'!$E$5:$E$304,MATCH(B340,'De-para'!$A$5:$A$304,0))&amp;"",""))</f>
        <v/>
      </c>
      <c r="J340" s="12" t="str">
        <f aca="false">IF(B340="","",IFERROR(INDEX('De-para'!$F$5:$F$304,MATCH(B340,'De-para'!$A$5:$A$304,0))&amp;"",""))</f>
        <v/>
      </c>
      <c r="K340" s="13" t="str">
        <f aca="false">IF(OR(J340="",D340=""),"",IF(J340="Receita",D340,-D340))</f>
        <v/>
      </c>
      <c r="L340" s="12" t="str">
        <f aca="false">IF(C340="","",IFERROR(INDEX('Centros de custo'!$C$5:$C$64,MATCH(C340,'Centros de custo'!$A$5:$A$64,0)),""))</f>
        <v/>
      </c>
      <c r="M340" s="12" t="str">
        <f aca="false">IF(C340="","",IFERROR(INDEX('Centros de custo'!$E$5:$E$64,MATCH(C340,'Centros de custo'!$A$5:$A$64,0)),""))</f>
        <v/>
      </c>
      <c r="N340" s="12" t="str">
        <f aca="false">IF(B340="","",IF(C340="","Sem CC",IF(ISNA(MATCH(C340,'Centros de custo'!$A$5:$A$64,0)),"Inexistente",IF(INDEX('Centros de custo'!$F$5:$F$64,MATCH(C340,'Centros de custo'!$A$5:$A$64,0))="Não","Inativo","OK"))))</f>
        <v/>
      </c>
      <c r="O340" s="12" t="str">
        <f aca="false">IF(B340="","",IF(G340="Sem de-para","Sem de-para",IF(IFERROR(INDEX('De-para'!$G$5:$G$304,MATCH(B340,'De-para'!$A$5:$A$304,0)),"")&lt;&gt;"OK","De-para inválido",IF(N340="Sem CC","Sem centro de custo",IF(N340&lt;&gt;"OK","Centro de custo "&amp;LOWER(N340),"OK")))))</f>
        <v/>
      </c>
    </row>
    <row r="341" customFormat="false" ht="15" hidden="false" customHeight="false" outlineLevel="0" collapsed="false">
      <c r="A341" s="18"/>
      <c r="B341" s="8"/>
      <c r="C341" s="8"/>
      <c r="D341" s="19"/>
      <c r="E341" s="11"/>
      <c r="F341" s="12" t="str">
        <f aca="false">IF(B341="","",IFERROR(INDEX('De-para'!$B$5:$B$304,MATCH(B341,'De-para'!$A$5:$A$304,0)),"Sem de-para"))</f>
        <v/>
      </c>
      <c r="G341" s="12" t="str">
        <f aca="false">IF(B341="","",IFERROR(INDEX('De-para'!$C$5:$C$304,MATCH(B341,'De-para'!$A$5:$A$304,0))&amp;"","Sem de-para"))</f>
        <v/>
      </c>
      <c r="H341" s="12" t="str">
        <f aca="false">IF(B341="","",IFERROR(INDEX('De-para'!$D$5:$D$304,MATCH(B341,'De-para'!$A$5:$A$304,0))&amp;"",""))</f>
        <v/>
      </c>
      <c r="I341" s="12" t="str">
        <f aca="false">IF(B341="","",IFERROR(INDEX('De-para'!$E$5:$E$304,MATCH(B341,'De-para'!$A$5:$A$304,0))&amp;"",""))</f>
        <v/>
      </c>
      <c r="J341" s="12" t="str">
        <f aca="false">IF(B341="","",IFERROR(INDEX('De-para'!$F$5:$F$304,MATCH(B341,'De-para'!$A$5:$A$304,0))&amp;"",""))</f>
        <v/>
      </c>
      <c r="K341" s="13" t="str">
        <f aca="false">IF(OR(J341="",D341=""),"",IF(J341="Receita",D341,-D341))</f>
        <v/>
      </c>
      <c r="L341" s="12" t="str">
        <f aca="false">IF(C341="","",IFERROR(INDEX('Centros de custo'!$C$5:$C$64,MATCH(C341,'Centros de custo'!$A$5:$A$64,0)),""))</f>
        <v/>
      </c>
      <c r="M341" s="12" t="str">
        <f aca="false">IF(C341="","",IFERROR(INDEX('Centros de custo'!$E$5:$E$64,MATCH(C341,'Centros de custo'!$A$5:$A$64,0)),""))</f>
        <v/>
      </c>
      <c r="N341" s="12" t="str">
        <f aca="false">IF(B341="","",IF(C341="","Sem CC",IF(ISNA(MATCH(C341,'Centros de custo'!$A$5:$A$64,0)),"Inexistente",IF(INDEX('Centros de custo'!$F$5:$F$64,MATCH(C341,'Centros de custo'!$A$5:$A$64,0))="Não","Inativo","OK"))))</f>
        <v/>
      </c>
      <c r="O341" s="12" t="str">
        <f aca="false">IF(B341="","",IF(G341="Sem de-para","Sem de-para",IF(IFERROR(INDEX('De-para'!$G$5:$G$304,MATCH(B341,'De-para'!$A$5:$A$304,0)),"")&lt;&gt;"OK","De-para inválido",IF(N341="Sem CC","Sem centro de custo",IF(N341&lt;&gt;"OK","Centro de custo "&amp;LOWER(N341),"OK")))))</f>
        <v/>
      </c>
    </row>
    <row r="342" customFormat="false" ht="15" hidden="false" customHeight="false" outlineLevel="0" collapsed="false">
      <c r="A342" s="18"/>
      <c r="B342" s="8"/>
      <c r="C342" s="8"/>
      <c r="D342" s="19"/>
      <c r="E342" s="11"/>
      <c r="F342" s="12" t="str">
        <f aca="false">IF(B342="","",IFERROR(INDEX('De-para'!$B$5:$B$304,MATCH(B342,'De-para'!$A$5:$A$304,0)),"Sem de-para"))</f>
        <v/>
      </c>
      <c r="G342" s="12" t="str">
        <f aca="false">IF(B342="","",IFERROR(INDEX('De-para'!$C$5:$C$304,MATCH(B342,'De-para'!$A$5:$A$304,0))&amp;"","Sem de-para"))</f>
        <v/>
      </c>
      <c r="H342" s="12" t="str">
        <f aca="false">IF(B342="","",IFERROR(INDEX('De-para'!$D$5:$D$304,MATCH(B342,'De-para'!$A$5:$A$304,0))&amp;"",""))</f>
        <v/>
      </c>
      <c r="I342" s="12" t="str">
        <f aca="false">IF(B342="","",IFERROR(INDEX('De-para'!$E$5:$E$304,MATCH(B342,'De-para'!$A$5:$A$304,0))&amp;"",""))</f>
        <v/>
      </c>
      <c r="J342" s="12" t="str">
        <f aca="false">IF(B342="","",IFERROR(INDEX('De-para'!$F$5:$F$304,MATCH(B342,'De-para'!$A$5:$A$304,0))&amp;"",""))</f>
        <v/>
      </c>
      <c r="K342" s="13" t="str">
        <f aca="false">IF(OR(J342="",D342=""),"",IF(J342="Receita",D342,-D342))</f>
        <v/>
      </c>
      <c r="L342" s="12" t="str">
        <f aca="false">IF(C342="","",IFERROR(INDEX('Centros de custo'!$C$5:$C$64,MATCH(C342,'Centros de custo'!$A$5:$A$64,0)),""))</f>
        <v/>
      </c>
      <c r="M342" s="12" t="str">
        <f aca="false">IF(C342="","",IFERROR(INDEX('Centros de custo'!$E$5:$E$64,MATCH(C342,'Centros de custo'!$A$5:$A$64,0)),""))</f>
        <v/>
      </c>
      <c r="N342" s="12" t="str">
        <f aca="false">IF(B342="","",IF(C342="","Sem CC",IF(ISNA(MATCH(C342,'Centros de custo'!$A$5:$A$64,0)),"Inexistente",IF(INDEX('Centros de custo'!$F$5:$F$64,MATCH(C342,'Centros de custo'!$A$5:$A$64,0))="Não","Inativo","OK"))))</f>
        <v/>
      </c>
      <c r="O342" s="12" t="str">
        <f aca="false">IF(B342="","",IF(G342="Sem de-para","Sem de-para",IF(IFERROR(INDEX('De-para'!$G$5:$G$304,MATCH(B342,'De-para'!$A$5:$A$304,0)),"")&lt;&gt;"OK","De-para inválido",IF(N342="Sem CC","Sem centro de custo",IF(N342&lt;&gt;"OK","Centro de custo "&amp;LOWER(N342),"OK")))))</f>
        <v/>
      </c>
    </row>
    <row r="343" customFormat="false" ht="15" hidden="false" customHeight="false" outlineLevel="0" collapsed="false">
      <c r="A343" s="18"/>
      <c r="B343" s="8"/>
      <c r="C343" s="8"/>
      <c r="D343" s="19"/>
      <c r="E343" s="11"/>
      <c r="F343" s="12" t="str">
        <f aca="false">IF(B343="","",IFERROR(INDEX('De-para'!$B$5:$B$304,MATCH(B343,'De-para'!$A$5:$A$304,0)),"Sem de-para"))</f>
        <v/>
      </c>
      <c r="G343" s="12" t="str">
        <f aca="false">IF(B343="","",IFERROR(INDEX('De-para'!$C$5:$C$304,MATCH(B343,'De-para'!$A$5:$A$304,0))&amp;"","Sem de-para"))</f>
        <v/>
      </c>
      <c r="H343" s="12" t="str">
        <f aca="false">IF(B343="","",IFERROR(INDEX('De-para'!$D$5:$D$304,MATCH(B343,'De-para'!$A$5:$A$304,0))&amp;"",""))</f>
        <v/>
      </c>
      <c r="I343" s="12" t="str">
        <f aca="false">IF(B343="","",IFERROR(INDEX('De-para'!$E$5:$E$304,MATCH(B343,'De-para'!$A$5:$A$304,0))&amp;"",""))</f>
        <v/>
      </c>
      <c r="J343" s="12" t="str">
        <f aca="false">IF(B343="","",IFERROR(INDEX('De-para'!$F$5:$F$304,MATCH(B343,'De-para'!$A$5:$A$304,0))&amp;"",""))</f>
        <v/>
      </c>
      <c r="K343" s="13" t="str">
        <f aca="false">IF(OR(J343="",D343=""),"",IF(J343="Receita",D343,-D343))</f>
        <v/>
      </c>
      <c r="L343" s="12" t="str">
        <f aca="false">IF(C343="","",IFERROR(INDEX('Centros de custo'!$C$5:$C$64,MATCH(C343,'Centros de custo'!$A$5:$A$64,0)),""))</f>
        <v/>
      </c>
      <c r="M343" s="12" t="str">
        <f aca="false">IF(C343="","",IFERROR(INDEX('Centros de custo'!$E$5:$E$64,MATCH(C343,'Centros de custo'!$A$5:$A$64,0)),""))</f>
        <v/>
      </c>
      <c r="N343" s="12" t="str">
        <f aca="false">IF(B343="","",IF(C343="","Sem CC",IF(ISNA(MATCH(C343,'Centros de custo'!$A$5:$A$64,0)),"Inexistente",IF(INDEX('Centros de custo'!$F$5:$F$64,MATCH(C343,'Centros de custo'!$A$5:$A$64,0))="Não","Inativo","OK"))))</f>
        <v/>
      </c>
      <c r="O343" s="12" t="str">
        <f aca="false">IF(B343="","",IF(G343="Sem de-para","Sem de-para",IF(IFERROR(INDEX('De-para'!$G$5:$G$304,MATCH(B343,'De-para'!$A$5:$A$304,0)),"")&lt;&gt;"OK","De-para inválido",IF(N343="Sem CC","Sem centro de custo",IF(N343&lt;&gt;"OK","Centro de custo "&amp;LOWER(N343),"OK")))))</f>
        <v/>
      </c>
    </row>
    <row r="344" customFormat="false" ht="15" hidden="false" customHeight="false" outlineLevel="0" collapsed="false">
      <c r="A344" s="18"/>
      <c r="B344" s="8"/>
      <c r="C344" s="8"/>
      <c r="D344" s="19"/>
      <c r="E344" s="11"/>
      <c r="F344" s="12" t="str">
        <f aca="false">IF(B344="","",IFERROR(INDEX('De-para'!$B$5:$B$304,MATCH(B344,'De-para'!$A$5:$A$304,0)),"Sem de-para"))</f>
        <v/>
      </c>
      <c r="G344" s="12" t="str">
        <f aca="false">IF(B344="","",IFERROR(INDEX('De-para'!$C$5:$C$304,MATCH(B344,'De-para'!$A$5:$A$304,0))&amp;"","Sem de-para"))</f>
        <v/>
      </c>
      <c r="H344" s="12" t="str">
        <f aca="false">IF(B344="","",IFERROR(INDEX('De-para'!$D$5:$D$304,MATCH(B344,'De-para'!$A$5:$A$304,0))&amp;"",""))</f>
        <v/>
      </c>
      <c r="I344" s="12" t="str">
        <f aca="false">IF(B344="","",IFERROR(INDEX('De-para'!$E$5:$E$304,MATCH(B344,'De-para'!$A$5:$A$304,0))&amp;"",""))</f>
        <v/>
      </c>
      <c r="J344" s="12" t="str">
        <f aca="false">IF(B344="","",IFERROR(INDEX('De-para'!$F$5:$F$304,MATCH(B344,'De-para'!$A$5:$A$304,0))&amp;"",""))</f>
        <v/>
      </c>
      <c r="K344" s="13" t="str">
        <f aca="false">IF(OR(J344="",D344=""),"",IF(J344="Receita",D344,-D344))</f>
        <v/>
      </c>
      <c r="L344" s="12" t="str">
        <f aca="false">IF(C344="","",IFERROR(INDEX('Centros de custo'!$C$5:$C$64,MATCH(C344,'Centros de custo'!$A$5:$A$64,0)),""))</f>
        <v/>
      </c>
      <c r="M344" s="12" t="str">
        <f aca="false">IF(C344="","",IFERROR(INDEX('Centros de custo'!$E$5:$E$64,MATCH(C344,'Centros de custo'!$A$5:$A$64,0)),""))</f>
        <v/>
      </c>
      <c r="N344" s="12" t="str">
        <f aca="false">IF(B344="","",IF(C344="","Sem CC",IF(ISNA(MATCH(C344,'Centros de custo'!$A$5:$A$64,0)),"Inexistente",IF(INDEX('Centros de custo'!$F$5:$F$64,MATCH(C344,'Centros de custo'!$A$5:$A$64,0))="Não","Inativo","OK"))))</f>
        <v/>
      </c>
      <c r="O344" s="12" t="str">
        <f aca="false">IF(B344="","",IF(G344="Sem de-para","Sem de-para",IF(IFERROR(INDEX('De-para'!$G$5:$G$304,MATCH(B344,'De-para'!$A$5:$A$304,0)),"")&lt;&gt;"OK","De-para inválido",IF(N344="Sem CC","Sem centro de custo",IF(N344&lt;&gt;"OK","Centro de custo "&amp;LOWER(N344),"OK")))))</f>
        <v/>
      </c>
    </row>
    <row r="345" customFormat="false" ht="15" hidden="false" customHeight="false" outlineLevel="0" collapsed="false">
      <c r="A345" s="18"/>
      <c r="B345" s="8"/>
      <c r="C345" s="8"/>
      <c r="D345" s="19"/>
      <c r="E345" s="11"/>
      <c r="F345" s="12" t="str">
        <f aca="false">IF(B345="","",IFERROR(INDEX('De-para'!$B$5:$B$304,MATCH(B345,'De-para'!$A$5:$A$304,0)),"Sem de-para"))</f>
        <v/>
      </c>
      <c r="G345" s="12" t="str">
        <f aca="false">IF(B345="","",IFERROR(INDEX('De-para'!$C$5:$C$304,MATCH(B345,'De-para'!$A$5:$A$304,0))&amp;"","Sem de-para"))</f>
        <v/>
      </c>
      <c r="H345" s="12" t="str">
        <f aca="false">IF(B345="","",IFERROR(INDEX('De-para'!$D$5:$D$304,MATCH(B345,'De-para'!$A$5:$A$304,0))&amp;"",""))</f>
        <v/>
      </c>
      <c r="I345" s="12" t="str">
        <f aca="false">IF(B345="","",IFERROR(INDEX('De-para'!$E$5:$E$304,MATCH(B345,'De-para'!$A$5:$A$304,0))&amp;"",""))</f>
        <v/>
      </c>
      <c r="J345" s="12" t="str">
        <f aca="false">IF(B345="","",IFERROR(INDEX('De-para'!$F$5:$F$304,MATCH(B345,'De-para'!$A$5:$A$304,0))&amp;"",""))</f>
        <v/>
      </c>
      <c r="K345" s="13" t="str">
        <f aca="false">IF(OR(J345="",D345=""),"",IF(J345="Receita",D345,-D345))</f>
        <v/>
      </c>
      <c r="L345" s="12" t="str">
        <f aca="false">IF(C345="","",IFERROR(INDEX('Centros de custo'!$C$5:$C$64,MATCH(C345,'Centros de custo'!$A$5:$A$64,0)),""))</f>
        <v/>
      </c>
      <c r="M345" s="12" t="str">
        <f aca="false">IF(C345="","",IFERROR(INDEX('Centros de custo'!$E$5:$E$64,MATCH(C345,'Centros de custo'!$A$5:$A$64,0)),""))</f>
        <v/>
      </c>
      <c r="N345" s="12" t="str">
        <f aca="false">IF(B345="","",IF(C345="","Sem CC",IF(ISNA(MATCH(C345,'Centros de custo'!$A$5:$A$64,0)),"Inexistente",IF(INDEX('Centros de custo'!$F$5:$F$64,MATCH(C345,'Centros de custo'!$A$5:$A$64,0))="Não","Inativo","OK"))))</f>
        <v/>
      </c>
      <c r="O345" s="12" t="str">
        <f aca="false">IF(B345="","",IF(G345="Sem de-para","Sem de-para",IF(IFERROR(INDEX('De-para'!$G$5:$G$304,MATCH(B345,'De-para'!$A$5:$A$304,0)),"")&lt;&gt;"OK","De-para inválido",IF(N345="Sem CC","Sem centro de custo",IF(N345&lt;&gt;"OK","Centro de custo "&amp;LOWER(N345),"OK")))))</f>
        <v/>
      </c>
    </row>
    <row r="346" customFormat="false" ht="15" hidden="false" customHeight="false" outlineLevel="0" collapsed="false">
      <c r="A346" s="18"/>
      <c r="B346" s="8"/>
      <c r="C346" s="8"/>
      <c r="D346" s="19"/>
      <c r="E346" s="11"/>
      <c r="F346" s="12" t="str">
        <f aca="false">IF(B346="","",IFERROR(INDEX('De-para'!$B$5:$B$304,MATCH(B346,'De-para'!$A$5:$A$304,0)),"Sem de-para"))</f>
        <v/>
      </c>
      <c r="G346" s="12" t="str">
        <f aca="false">IF(B346="","",IFERROR(INDEX('De-para'!$C$5:$C$304,MATCH(B346,'De-para'!$A$5:$A$304,0))&amp;"","Sem de-para"))</f>
        <v/>
      </c>
      <c r="H346" s="12" t="str">
        <f aca="false">IF(B346="","",IFERROR(INDEX('De-para'!$D$5:$D$304,MATCH(B346,'De-para'!$A$5:$A$304,0))&amp;"",""))</f>
        <v/>
      </c>
      <c r="I346" s="12" t="str">
        <f aca="false">IF(B346="","",IFERROR(INDEX('De-para'!$E$5:$E$304,MATCH(B346,'De-para'!$A$5:$A$304,0))&amp;"",""))</f>
        <v/>
      </c>
      <c r="J346" s="12" t="str">
        <f aca="false">IF(B346="","",IFERROR(INDEX('De-para'!$F$5:$F$304,MATCH(B346,'De-para'!$A$5:$A$304,0))&amp;"",""))</f>
        <v/>
      </c>
      <c r="K346" s="13" t="str">
        <f aca="false">IF(OR(J346="",D346=""),"",IF(J346="Receita",D346,-D346))</f>
        <v/>
      </c>
      <c r="L346" s="12" t="str">
        <f aca="false">IF(C346="","",IFERROR(INDEX('Centros de custo'!$C$5:$C$64,MATCH(C346,'Centros de custo'!$A$5:$A$64,0)),""))</f>
        <v/>
      </c>
      <c r="M346" s="12" t="str">
        <f aca="false">IF(C346="","",IFERROR(INDEX('Centros de custo'!$E$5:$E$64,MATCH(C346,'Centros de custo'!$A$5:$A$64,0)),""))</f>
        <v/>
      </c>
      <c r="N346" s="12" t="str">
        <f aca="false">IF(B346="","",IF(C346="","Sem CC",IF(ISNA(MATCH(C346,'Centros de custo'!$A$5:$A$64,0)),"Inexistente",IF(INDEX('Centros de custo'!$F$5:$F$64,MATCH(C346,'Centros de custo'!$A$5:$A$64,0))="Não","Inativo","OK"))))</f>
        <v/>
      </c>
      <c r="O346" s="12" t="str">
        <f aca="false">IF(B346="","",IF(G346="Sem de-para","Sem de-para",IF(IFERROR(INDEX('De-para'!$G$5:$G$304,MATCH(B346,'De-para'!$A$5:$A$304,0)),"")&lt;&gt;"OK","De-para inválido",IF(N346="Sem CC","Sem centro de custo",IF(N346&lt;&gt;"OK","Centro de custo "&amp;LOWER(N346),"OK")))))</f>
        <v/>
      </c>
    </row>
    <row r="347" customFormat="false" ht="15" hidden="false" customHeight="false" outlineLevel="0" collapsed="false">
      <c r="A347" s="18"/>
      <c r="B347" s="8"/>
      <c r="C347" s="8"/>
      <c r="D347" s="19"/>
      <c r="E347" s="11"/>
      <c r="F347" s="12" t="str">
        <f aca="false">IF(B347="","",IFERROR(INDEX('De-para'!$B$5:$B$304,MATCH(B347,'De-para'!$A$5:$A$304,0)),"Sem de-para"))</f>
        <v/>
      </c>
      <c r="G347" s="12" t="str">
        <f aca="false">IF(B347="","",IFERROR(INDEX('De-para'!$C$5:$C$304,MATCH(B347,'De-para'!$A$5:$A$304,0))&amp;"","Sem de-para"))</f>
        <v/>
      </c>
      <c r="H347" s="12" t="str">
        <f aca="false">IF(B347="","",IFERROR(INDEX('De-para'!$D$5:$D$304,MATCH(B347,'De-para'!$A$5:$A$304,0))&amp;"",""))</f>
        <v/>
      </c>
      <c r="I347" s="12" t="str">
        <f aca="false">IF(B347="","",IFERROR(INDEX('De-para'!$E$5:$E$304,MATCH(B347,'De-para'!$A$5:$A$304,0))&amp;"",""))</f>
        <v/>
      </c>
      <c r="J347" s="12" t="str">
        <f aca="false">IF(B347="","",IFERROR(INDEX('De-para'!$F$5:$F$304,MATCH(B347,'De-para'!$A$5:$A$304,0))&amp;"",""))</f>
        <v/>
      </c>
      <c r="K347" s="13" t="str">
        <f aca="false">IF(OR(J347="",D347=""),"",IF(J347="Receita",D347,-D347))</f>
        <v/>
      </c>
      <c r="L347" s="12" t="str">
        <f aca="false">IF(C347="","",IFERROR(INDEX('Centros de custo'!$C$5:$C$64,MATCH(C347,'Centros de custo'!$A$5:$A$64,0)),""))</f>
        <v/>
      </c>
      <c r="M347" s="12" t="str">
        <f aca="false">IF(C347="","",IFERROR(INDEX('Centros de custo'!$E$5:$E$64,MATCH(C347,'Centros de custo'!$A$5:$A$64,0)),""))</f>
        <v/>
      </c>
      <c r="N347" s="12" t="str">
        <f aca="false">IF(B347="","",IF(C347="","Sem CC",IF(ISNA(MATCH(C347,'Centros de custo'!$A$5:$A$64,0)),"Inexistente",IF(INDEX('Centros de custo'!$F$5:$F$64,MATCH(C347,'Centros de custo'!$A$5:$A$64,0))="Não","Inativo","OK"))))</f>
        <v/>
      </c>
      <c r="O347" s="12" t="str">
        <f aca="false">IF(B347="","",IF(G347="Sem de-para","Sem de-para",IF(IFERROR(INDEX('De-para'!$G$5:$G$304,MATCH(B347,'De-para'!$A$5:$A$304,0)),"")&lt;&gt;"OK","De-para inválido",IF(N347="Sem CC","Sem centro de custo",IF(N347&lt;&gt;"OK","Centro de custo "&amp;LOWER(N347),"OK")))))</f>
        <v/>
      </c>
    </row>
    <row r="348" customFormat="false" ht="15" hidden="false" customHeight="false" outlineLevel="0" collapsed="false">
      <c r="A348" s="18"/>
      <c r="B348" s="8"/>
      <c r="C348" s="8"/>
      <c r="D348" s="19"/>
      <c r="E348" s="11"/>
      <c r="F348" s="12" t="str">
        <f aca="false">IF(B348="","",IFERROR(INDEX('De-para'!$B$5:$B$304,MATCH(B348,'De-para'!$A$5:$A$304,0)),"Sem de-para"))</f>
        <v/>
      </c>
      <c r="G348" s="12" t="str">
        <f aca="false">IF(B348="","",IFERROR(INDEX('De-para'!$C$5:$C$304,MATCH(B348,'De-para'!$A$5:$A$304,0))&amp;"","Sem de-para"))</f>
        <v/>
      </c>
      <c r="H348" s="12" t="str">
        <f aca="false">IF(B348="","",IFERROR(INDEX('De-para'!$D$5:$D$304,MATCH(B348,'De-para'!$A$5:$A$304,0))&amp;"",""))</f>
        <v/>
      </c>
      <c r="I348" s="12" t="str">
        <f aca="false">IF(B348="","",IFERROR(INDEX('De-para'!$E$5:$E$304,MATCH(B348,'De-para'!$A$5:$A$304,0))&amp;"",""))</f>
        <v/>
      </c>
      <c r="J348" s="12" t="str">
        <f aca="false">IF(B348="","",IFERROR(INDEX('De-para'!$F$5:$F$304,MATCH(B348,'De-para'!$A$5:$A$304,0))&amp;"",""))</f>
        <v/>
      </c>
      <c r="K348" s="13" t="str">
        <f aca="false">IF(OR(J348="",D348=""),"",IF(J348="Receita",D348,-D348))</f>
        <v/>
      </c>
      <c r="L348" s="12" t="str">
        <f aca="false">IF(C348="","",IFERROR(INDEX('Centros de custo'!$C$5:$C$64,MATCH(C348,'Centros de custo'!$A$5:$A$64,0)),""))</f>
        <v/>
      </c>
      <c r="M348" s="12" t="str">
        <f aca="false">IF(C348="","",IFERROR(INDEX('Centros de custo'!$E$5:$E$64,MATCH(C348,'Centros de custo'!$A$5:$A$64,0)),""))</f>
        <v/>
      </c>
      <c r="N348" s="12" t="str">
        <f aca="false">IF(B348="","",IF(C348="","Sem CC",IF(ISNA(MATCH(C348,'Centros de custo'!$A$5:$A$64,0)),"Inexistente",IF(INDEX('Centros de custo'!$F$5:$F$64,MATCH(C348,'Centros de custo'!$A$5:$A$64,0))="Não","Inativo","OK"))))</f>
        <v/>
      </c>
      <c r="O348" s="12" t="str">
        <f aca="false">IF(B348="","",IF(G348="Sem de-para","Sem de-para",IF(IFERROR(INDEX('De-para'!$G$5:$G$304,MATCH(B348,'De-para'!$A$5:$A$304,0)),"")&lt;&gt;"OK","De-para inválido",IF(N348="Sem CC","Sem centro de custo",IF(N348&lt;&gt;"OK","Centro de custo "&amp;LOWER(N348),"OK")))))</f>
        <v/>
      </c>
    </row>
    <row r="349" customFormat="false" ht="15" hidden="false" customHeight="false" outlineLevel="0" collapsed="false">
      <c r="A349" s="18"/>
      <c r="B349" s="8"/>
      <c r="C349" s="8"/>
      <c r="D349" s="19"/>
      <c r="E349" s="11"/>
      <c r="F349" s="12" t="str">
        <f aca="false">IF(B349="","",IFERROR(INDEX('De-para'!$B$5:$B$304,MATCH(B349,'De-para'!$A$5:$A$304,0)),"Sem de-para"))</f>
        <v/>
      </c>
      <c r="G349" s="12" t="str">
        <f aca="false">IF(B349="","",IFERROR(INDEX('De-para'!$C$5:$C$304,MATCH(B349,'De-para'!$A$5:$A$304,0))&amp;"","Sem de-para"))</f>
        <v/>
      </c>
      <c r="H349" s="12" t="str">
        <f aca="false">IF(B349="","",IFERROR(INDEX('De-para'!$D$5:$D$304,MATCH(B349,'De-para'!$A$5:$A$304,0))&amp;"",""))</f>
        <v/>
      </c>
      <c r="I349" s="12" t="str">
        <f aca="false">IF(B349="","",IFERROR(INDEX('De-para'!$E$5:$E$304,MATCH(B349,'De-para'!$A$5:$A$304,0))&amp;"",""))</f>
        <v/>
      </c>
      <c r="J349" s="12" t="str">
        <f aca="false">IF(B349="","",IFERROR(INDEX('De-para'!$F$5:$F$304,MATCH(B349,'De-para'!$A$5:$A$304,0))&amp;"",""))</f>
        <v/>
      </c>
      <c r="K349" s="13" t="str">
        <f aca="false">IF(OR(J349="",D349=""),"",IF(J349="Receita",D349,-D349))</f>
        <v/>
      </c>
      <c r="L349" s="12" t="str">
        <f aca="false">IF(C349="","",IFERROR(INDEX('Centros de custo'!$C$5:$C$64,MATCH(C349,'Centros de custo'!$A$5:$A$64,0)),""))</f>
        <v/>
      </c>
      <c r="M349" s="12" t="str">
        <f aca="false">IF(C349="","",IFERROR(INDEX('Centros de custo'!$E$5:$E$64,MATCH(C349,'Centros de custo'!$A$5:$A$64,0)),""))</f>
        <v/>
      </c>
      <c r="N349" s="12" t="str">
        <f aca="false">IF(B349="","",IF(C349="","Sem CC",IF(ISNA(MATCH(C349,'Centros de custo'!$A$5:$A$64,0)),"Inexistente",IF(INDEX('Centros de custo'!$F$5:$F$64,MATCH(C349,'Centros de custo'!$A$5:$A$64,0))="Não","Inativo","OK"))))</f>
        <v/>
      </c>
      <c r="O349" s="12" t="str">
        <f aca="false">IF(B349="","",IF(G349="Sem de-para","Sem de-para",IF(IFERROR(INDEX('De-para'!$G$5:$G$304,MATCH(B349,'De-para'!$A$5:$A$304,0)),"")&lt;&gt;"OK","De-para inválido",IF(N349="Sem CC","Sem centro de custo",IF(N349&lt;&gt;"OK","Centro de custo "&amp;LOWER(N349),"OK")))))</f>
        <v/>
      </c>
    </row>
    <row r="350" customFormat="false" ht="15" hidden="false" customHeight="false" outlineLevel="0" collapsed="false">
      <c r="A350" s="18"/>
      <c r="B350" s="8"/>
      <c r="C350" s="8"/>
      <c r="D350" s="19"/>
      <c r="E350" s="11"/>
      <c r="F350" s="12" t="str">
        <f aca="false">IF(B350="","",IFERROR(INDEX('De-para'!$B$5:$B$304,MATCH(B350,'De-para'!$A$5:$A$304,0)),"Sem de-para"))</f>
        <v/>
      </c>
      <c r="G350" s="12" t="str">
        <f aca="false">IF(B350="","",IFERROR(INDEX('De-para'!$C$5:$C$304,MATCH(B350,'De-para'!$A$5:$A$304,0))&amp;"","Sem de-para"))</f>
        <v/>
      </c>
      <c r="H350" s="12" t="str">
        <f aca="false">IF(B350="","",IFERROR(INDEX('De-para'!$D$5:$D$304,MATCH(B350,'De-para'!$A$5:$A$304,0))&amp;"",""))</f>
        <v/>
      </c>
      <c r="I350" s="12" t="str">
        <f aca="false">IF(B350="","",IFERROR(INDEX('De-para'!$E$5:$E$304,MATCH(B350,'De-para'!$A$5:$A$304,0))&amp;"",""))</f>
        <v/>
      </c>
      <c r="J350" s="12" t="str">
        <f aca="false">IF(B350="","",IFERROR(INDEX('De-para'!$F$5:$F$304,MATCH(B350,'De-para'!$A$5:$A$304,0))&amp;"",""))</f>
        <v/>
      </c>
      <c r="K350" s="13" t="str">
        <f aca="false">IF(OR(J350="",D350=""),"",IF(J350="Receita",D350,-D350))</f>
        <v/>
      </c>
      <c r="L350" s="12" t="str">
        <f aca="false">IF(C350="","",IFERROR(INDEX('Centros de custo'!$C$5:$C$64,MATCH(C350,'Centros de custo'!$A$5:$A$64,0)),""))</f>
        <v/>
      </c>
      <c r="M350" s="12" t="str">
        <f aca="false">IF(C350="","",IFERROR(INDEX('Centros de custo'!$E$5:$E$64,MATCH(C350,'Centros de custo'!$A$5:$A$64,0)),""))</f>
        <v/>
      </c>
      <c r="N350" s="12" t="str">
        <f aca="false">IF(B350="","",IF(C350="","Sem CC",IF(ISNA(MATCH(C350,'Centros de custo'!$A$5:$A$64,0)),"Inexistente",IF(INDEX('Centros de custo'!$F$5:$F$64,MATCH(C350,'Centros de custo'!$A$5:$A$64,0))="Não","Inativo","OK"))))</f>
        <v/>
      </c>
      <c r="O350" s="12" t="str">
        <f aca="false">IF(B350="","",IF(G350="Sem de-para","Sem de-para",IF(IFERROR(INDEX('De-para'!$G$5:$G$304,MATCH(B350,'De-para'!$A$5:$A$304,0)),"")&lt;&gt;"OK","De-para inválido",IF(N350="Sem CC","Sem centro de custo",IF(N350&lt;&gt;"OK","Centro de custo "&amp;LOWER(N350),"OK")))))</f>
        <v/>
      </c>
    </row>
    <row r="351" customFormat="false" ht="15" hidden="false" customHeight="false" outlineLevel="0" collapsed="false">
      <c r="A351" s="18"/>
      <c r="B351" s="8"/>
      <c r="C351" s="8"/>
      <c r="D351" s="19"/>
      <c r="E351" s="11"/>
      <c r="F351" s="12" t="str">
        <f aca="false">IF(B351="","",IFERROR(INDEX('De-para'!$B$5:$B$304,MATCH(B351,'De-para'!$A$5:$A$304,0)),"Sem de-para"))</f>
        <v/>
      </c>
      <c r="G351" s="12" t="str">
        <f aca="false">IF(B351="","",IFERROR(INDEX('De-para'!$C$5:$C$304,MATCH(B351,'De-para'!$A$5:$A$304,0))&amp;"","Sem de-para"))</f>
        <v/>
      </c>
      <c r="H351" s="12" t="str">
        <f aca="false">IF(B351="","",IFERROR(INDEX('De-para'!$D$5:$D$304,MATCH(B351,'De-para'!$A$5:$A$304,0))&amp;"",""))</f>
        <v/>
      </c>
      <c r="I351" s="12" t="str">
        <f aca="false">IF(B351="","",IFERROR(INDEX('De-para'!$E$5:$E$304,MATCH(B351,'De-para'!$A$5:$A$304,0))&amp;"",""))</f>
        <v/>
      </c>
      <c r="J351" s="12" t="str">
        <f aca="false">IF(B351="","",IFERROR(INDEX('De-para'!$F$5:$F$304,MATCH(B351,'De-para'!$A$5:$A$304,0))&amp;"",""))</f>
        <v/>
      </c>
      <c r="K351" s="13" t="str">
        <f aca="false">IF(OR(J351="",D351=""),"",IF(J351="Receita",D351,-D351))</f>
        <v/>
      </c>
      <c r="L351" s="12" t="str">
        <f aca="false">IF(C351="","",IFERROR(INDEX('Centros de custo'!$C$5:$C$64,MATCH(C351,'Centros de custo'!$A$5:$A$64,0)),""))</f>
        <v/>
      </c>
      <c r="M351" s="12" t="str">
        <f aca="false">IF(C351="","",IFERROR(INDEX('Centros de custo'!$E$5:$E$64,MATCH(C351,'Centros de custo'!$A$5:$A$64,0)),""))</f>
        <v/>
      </c>
      <c r="N351" s="12" t="str">
        <f aca="false">IF(B351="","",IF(C351="","Sem CC",IF(ISNA(MATCH(C351,'Centros de custo'!$A$5:$A$64,0)),"Inexistente",IF(INDEX('Centros de custo'!$F$5:$F$64,MATCH(C351,'Centros de custo'!$A$5:$A$64,0))="Não","Inativo","OK"))))</f>
        <v/>
      </c>
      <c r="O351" s="12" t="str">
        <f aca="false">IF(B351="","",IF(G351="Sem de-para","Sem de-para",IF(IFERROR(INDEX('De-para'!$G$5:$G$304,MATCH(B351,'De-para'!$A$5:$A$304,0)),"")&lt;&gt;"OK","De-para inválido",IF(N351="Sem CC","Sem centro de custo",IF(N351&lt;&gt;"OK","Centro de custo "&amp;LOWER(N351),"OK")))))</f>
        <v/>
      </c>
    </row>
    <row r="352" customFormat="false" ht="15" hidden="false" customHeight="false" outlineLevel="0" collapsed="false">
      <c r="A352" s="18"/>
      <c r="B352" s="8"/>
      <c r="C352" s="8"/>
      <c r="D352" s="19"/>
      <c r="E352" s="11"/>
      <c r="F352" s="12" t="str">
        <f aca="false">IF(B352="","",IFERROR(INDEX('De-para'!$B$5:$B$304,MATCH(B352,'De-para'!$A$5:$A$304,0)),"Sem de-para"))</f>
        <v/>
      </c>
      <c r="G352" s="12" t="str">
        <f aca="false">IF(B352="","",IFERROR(INDEX('De-para'!$C$5:$C$304,MATCH(B352,'De-para'!$A$5:$A$304,0))&amp;"","Sem de-para"))</f>
        <v/>
      </c>
      <c r="H352" s="12" t="str">
        <f aca="false">IF(B352="","",IFERROR(INDEX('De-para'!$D$5:$D$304,MATCH(B352,'De-para'!$A$5:$A$304,0))&amp;"",""))</f>
        <v/>
      </c>
      <c r="I352" s="12" t="str">
        <f aca="false">IF(B352="","",IFERROR(INDEX('De-para'!$E$5:$E$304,MATCH(B352,'De-para'!$A$5:$A$304,0))&amp;"",""))</f>
        <v/>
      </c>
      <c r="J352" s="12" t="str">
        <f aca="false">IF(B352="","",IFERROR(INDEX('De-para'!$F$5:$F$304,MATCH(B352,'De-para'!$A$5:$A$304,0))&amp;"",""))</f>
        <v/>
      </c>
      <c r="K352" s="13" t="str">
        <f aca="false">IF(OR(J352="",D352=""),"",IF(J352="Receita",D352,-D352))</f>
        <v/>
      </c>
      <c r="L352" s="12" t="str">
        <f aca="false">IF(C352="","",IFERROR(INDEX('Centros de custo'!$C$5:$C$64,MATCH(C352,'Centros de custo'!$A$5:$A$64,0)),""))</f>
        <v/>
      </c>
      <c r="M352" s="12" t="str">
        <f aca="false">IF(C352="","",IFERROR(INDEX('Centros de custo'!$E$5:$E$64,MATCH(C352,'Centros de custo'!$A$5:$A$64,0)),""))</f>
        <v/>
      </c>
      <c r="N352" s="12" t="str">
        <f aca="false">IF(B352="","",IF(C352="","Sem CC",IF(ISNA(MATCH(C352,'Centros de custo'!$A$5:$A$64,0)),"Inexistente",IF(INDEX('Centros de custo'!$F$5:$F$64,MATCH(C352,'Centros de custo'!$A$5:$A$64,0))="Não","Inativo","OK"))))</f>
        <v/>
      </c>
      <c r="O352" s="12" t="str">
        <f aca="false">IF(B352="","",IF(G352="Sem de-para","Sem de-para",IF(IFERROR(INDEX('De-para'!$G$5:$G$304,MATCH(B352,'De-para'!$A$5:$A$304,0)),"")&lt;&gt;"OK","De-para inválido",IF(N352="Sem CC","Sem centro de custo",IF(N352&lt;&gt;"OK","Centro de custo "&amp;LOWER(N352),"OK")))))</f>
        <v/>
      </c>
    </row>
    <row r="353" customFormat="false" ht="15" hidden="false" customHeight="false" outlineLevel="0" collapsed="false">
      <c r="A353" s="18"/>
      <c r="B353" s="8"/>
      <c r="C353" s="8"/>
      <c r="D353" s="19"/>
      <c r="E353" s="11"/>
      <c r="F353" s="12" t="str">
        <f aca="false">IF(B353="","",IFERROR(INDEX('De-para'!$B$5:$B$304,MATCH(B353,'De-para'!$A$5:$A$304,0)),"Sem de-para"))</f>
        <v/>
      </c>
      <c r="G353" s="12" t="str">
        <f aca="false">IF(B353="","",IFERROR(INDEX('De-para'!$C$5:$C$304,MATCH(B353,'De-para'!$A$5:$A$304,0))&amp;"","Sem de-para"))</f>
        <v/>
      </c>
      <c r="H353" s="12" t="str">
        <f aca="false">IF(B353="","",IFERROR(INDEX('De-para'!$D$5:$D$304,MATCH(B353,'De-para'!$A$5:$A$304,0))&amp;"",""))</f>
        <v/>
      </c>
      <c r="I353" s="12" t="str">
        <f aca="false">IF(B353="","",IFERROR(INDEX('De-para'!$E$5:$E$304,MATCH(B353,'De-para'!$A$5:$A$304,0))&amp;"",""))</f>
        <v/>
      </c>
      <c r="J353" s="12" t="str">
        <f aca="false">IF(B353="","",IFERROR(INDEX('De-para'!$F$5:$F$304,MATCH(B353,'De-para'!$A$5:$A$304,0))&amp;"",""))</f>
        <v/>
      </c>
      <c r="K353" s="13" t="str">
        <f aca="false">IF(OR(J353="",D353=""),"",IF(J353="Receita",D353,-D353))</f>
        <v/>
      </c>
      <c r="L353" s="12" t="str">
        <f aca="false">IF(C353="","",IFERROR(INDEX('Centros de custo'!$C$5:$C$64,MATCH(C353,'Centros de custo'!$A$5:$A$64,0)),""))</f>
        <v/>
      </c>
      <c r="M353" s="12" t="str">
        <f aca="false">IF(C353="","",IFERROR(INDEX('Centros de custo'!$E$5:$E$64,MATCH(C353,'Centros de custo'!$A$5:$A$64,0)),""))</f>
        <v/>
      </c>
      <c r="N353" s="12" t="str">
        <f aca="false">IF(B353="","",IF(C353="","Sem CC",IF(ISNA(MATCH(C353,'Centros de custo'!$A$5:$A$64,0)),"Inexistente",IF(INDEX('Centros de custo'!$F$5:$F$64,MATCH(C353,'Centros de custo'!$A$5:$A$64,0))="Não","Inativo","OK"))))</f>
        <v/>
      </c>
      <c r="O353" s="12" t="str">
        <f aca="false">IF(B353="","",IF(G353="Sem de-para","Sem de-para",IF(IFERROR(INDEX('De-para'!$G$5:$G$304,MATCH(B353,'De-para'!$A$5:$A$304,0)),"")&lt;&gt;"OK","De-para inválido",IF(N353="Sem CC","Sem centro de custo",IF(N353&lt;&gt;"OK","Centro de custo "&amp;LOWER(N353),"OK")))))</f>
        <v/>
      </c>
    </row>
    <row r="354" customFormat="false" ht="15" hidden="false" customHeight="false" outlineLevel="0" collapsed="false">
      <c r="A354" s="18"/>
      <c r="B354" s="8"/>
      <c r="C354" s="8"/>
      <c r="D354" s="19"/>
      <c r="E354" s="11"/>
      <c r="F354" s="12" t="str">
        <f aca="false">IF(B354="","",IFERROR(INDEX('De-para'!$B$5:$B$304,MATCH(B354,'De-para'!$A$5:$A$304,0)),"Sem de-para"))</f>
        <v/>
      </c>
      <c r="G354" s="12" t="str">
        <f aca="false">IF(B354="","",IFERROR(INDEX('De-para'!$C$5:$C$304,MATCH(B354,'De-para'!$A$5:$A$304,0))&amp;"","Sem de-para"))</f>
        <v/>
      </c>
      <c r="H354" s="12" t="str">
        <f aca="false">IF(B354="","",IFERROR(INDEX('De-para'!$D$5:$D$304,MATCH(B354,'De-para'!$A$5:$A$304,0))&amp;"",""))</f>
        <v/>
      </c>
      <c r="I354" s="12" t="str">
        <f aca="false">IF(B354="","",IFERROR(INDEX('De-para'!$E$5:$E$304,MATCH(B354,'De-para'!$A$5:$A$304,0))&amp;"",""))</f>
        <v/>
      </c>
      <c r="J354" s="12" t="str">
        <f aca="false">IF(B354="","",IFERROR(INDEX('De-para'!$F$5:$F$304,MATCH(B354,'De-para'!$A$5:$A$304,0))&amp;"",""))</f>
        <v/>
      </c>
      <c r="K354" s="13" t="str">
        <f aca="false">IF(OR(J354="",D354=""),"",IF(J354="Receita",D354,-D354))</f>
        <v/>
      </c>
      <c r="L354" s="12" t="str">
        <f aca="false">IF(C354="","",IFERROR(INDEX('Centros de custo'!$C$5:$C$64,MATCH(C354,'Centros de custo'!$A$5:$A$64,0)),""))</f>
        <v/>
      </c>
      <c r="M354" s="12" t="str">
        <f aca="false">IF(C354="","",IFERROR(INDEX('Centros de custo'!$E$5:$E$64,MATCH(C354,'Centros de custo'!$A$5:$A$64,0)),""))</f>
        <v/>
      </c>
      <c r="N354" s="12" t="str">
        <f aca="false">IF(B354="","",IF(C354="","Sem CC",IF(ISNA(MATCH(C354,'Centros de custo'!$A$5:$A$64,0)),"Inexistente",IF(INDEX('Centros de custo'!$F$5:$F$64,MATCH(C354,'Centros de custo'!$A$5:$A$64,0))="Não","Inativo","OK"))))</f>
        <v/>
      </c>
      <c r="O354" s="12" t="str">
        <f aca="false">IF(B354="","",IF(G354="Sem de-para","Sem de-para",IF(IFERROR(INDEX('De-para'!$G$5:$G$304,MATCH(B354,'De-para'!$A$5:$A$304,0)),"")&lt;&gt;"OK","De-para inválido",IF(N354="Sem CC","Sem centro de custo",IF(N354&lt;&gt;"OK","Centro de custo "&amp;LOWER(N354),"OK")))))</f>
        <v/>
      </c>
    </row>
    <row r="355" customFormat="false" ht="15" hidden="false" customHeight="false" outlineLevel="0" collapsed="false">
      <c r="A355" s="18"/>
      <c r="B355" s="8"/>
      <c r="C355" s="8"/>
      <c r="D355" s="19"/>
      <c r="E355" s="11"/>
      <c r="F355" s="12" t="str">
        <f aca="false">IF(B355="","",IFERROR(INDEX('De-para'!$B$5:$B$304,MATCH(B355,'De-para'!$A$5:$A$304,0)),"Sem de-para"))</f>
        <v/>
      </c>
      <c r="G355" s="12" t="str">
        <f aca="false">IF(B355="","",IFERROR(INDEX('De-para'!$C$5:$C$304,MATCH(B355,'De-para'!$A$5:$A$304,0))&amp;"","Sem de-para"))</f>
        <v/>
      </c>
      <c r="H355" s="12" t="str">
        <f aca="false">IF(B355="","",IFERROR(INDEX('De-para'!$D$5:$D$304,MATCH(B355,'De-para'!$A$5:$A$304,0))&amp;"",""))</f>
        <v/>
      </c>
      <c r="I355" s="12" t="str">
        <f aca="false">IF(B355="","",IFERROR(INDEX('De-para'!$E$5:$E$304,MATCH(B355,'De-para'!$A$5:$A$304,0))&amp;"",""))</f>
        <v/>
      </c>
      <c r="J355" s="12" t="str">
        <f aca="false">IF(B355="","",IFERROR(INDEX('De-para'!$F$5:$F$304,MATCH(B355,'De-para'!$A$5:$A$304,0))&amp;"",""))</f>
        <v/>
      </c>
      <c r="K355" s="13" t="str">
        <f aca="false">IF(OR(J355="",D355=""),"",IF(J355="Receita",D355,-D355))</f>
        <v/>
      </c>
      <c r="L355" s="12" t="str">
        <f aca="false">IF(C355="","",IFERROR(INDEX('Centros de custo'!$C$5:$C$64,MATCH(C355,'Centros de custo'!$A$5:$A$64,0)),""))</f>
        <v/>
      </c>
      <c r="M355" s="12" t="str">
        <f aca="false">IF(C355="","",IFERROR(INDEX('Centros de custo'!$E$5:$E$64,MATCH(C355,'Centros de custo'!$A$5:$A$64,0)),""))</f>
        <v/>
      </c>
      <c r="N355" s="12" t="str">
        <f aca="false">IF(B355="","",IF(C355="","Sem CC",IF(ISNA(MATCH(C355,'Centros de custo'!$A$5:$A$64,0)),"Inexistente",IF(INDEX('Centros de custo'!$F$5:$F$64,MATCH(C355,'Centros de custo'!$A$5:$A$64,0))="Não","Inativo","OK"))))</f>
        <v/>
      </c>
      <c r="O355" s="12" t="str">
        <f aca="false">IF(B355="","",IF(G355="Sem de-para","Sem de-para",IF(IFERROR(INDEX('De-para'!$G$5:$G$304,MATCH(B355,'De-para'!$A$5:$A$304,0)),"")&lt;&gt;"OK","De-para inválido",IF(N355="Sem CC","Sem centro de custo",IF(N355&lt;&gt;"OK","Centro de custo "&amp;LOWER(N355),"OK")))))</f>
        <v/>
      </c>
    </row>
    <row r="356" customFormat="false" ht="15" hidden="false" customHeight="false" outlineLevel="0" collapsed="false">
      <c r="A356" s="18"/>
      <c r="B356" s="8"/>
      <c r="C356" s="8"/>
      <c r="D356" s="19"/>
      <c r="E356" s="11"/>
      <c r="F356" s="12" t="str">
        <f aca="false">IF(B356="","",IFERROR(INDEX('De-para'!$B$5:$B$304,MATCH(B356,'De-para'!$A$5:$A$304,0)),"Sem de-para"))</f>
        <v/>
      </c>
      <c r="G356" s="12" t="str">
        <f aca="false">IF(B356="","",IFERROR(INDEX('De-para'!$C$5:$C$304,MATCH(B356,'De-para'!$A$5:$A$304,0))&amp;"","Sem de-para"))</f>
        <v/>
      </c>
      <c r="H356" s="12" t="str">
        <f aca="false">IF(B356="","",IFERROR(INDEX('De-para'!$D$5:$D$304,MATCH(B356,'De-para'!$A$5:$A$304,0))&amp;"",""))</f>
        <v/>
      </c>
      <c r="I356" s="12" t="str">
        <f aca="false">IF(B356="","",IFERROR(INDEX('De-para'!$E$5:$E$304,MATCH(B356,'De-para'!$A$5:$A$304,0))&amp;"",""))</f>
        <v/>
      </c>
      <c r="J356" s="12" t="str">
        <f aca="false">IF(B356="","",IFERROR(INDEX('De-para'!$F$5:$F$304,MATCH(B356,'De-para'!$A$5:$A$304,0))&amp;"",""))</f>
        <v/>
      </c>
      <c r="K356" s="13" t="str">
        <f aca="false">IF(OR(J356="",D356=""),"",IF(J356="Receita",D356,-D356))</f>
        <v/>
      </c>
      <c r="L356" s="12" t="str">
        <f aca="false">IF(C356="","",IFERROR(INDEX('Centros de custo'!$C$5:$C$64,MATCH(C356,'Centros de custo'!$A$5:$A$64,0)),""))</f>
        <v/>
      </c>
      <c r="M356" s="12" t="str">
        <f aca="false">IF(C356="","",IFERROR(INDEX('Centros de custo'!$E$5:$E$64,MATCH(C356,'Centros de custo'!$A$5:$A$64,0)),""))</f>
        <v/>
      </c>
      <c r="N356" s="12" t="str">
        <f aca="false">IF(B356="","",IF(C356="","Sem CC",IF(ISNA(MATCH(C356,'Centros de custo'!$A$5:$A$64,0)),"Inexistente",IF(INDEX('Centros de custo'!$F$5:$F$64,MATCH(C356,'Centros de custo'!$A$5:$A$64,0))="Não","Inativo","OK"))))</f>
        <v/>
      </c>
      <c r="O356" s="12" t="str">
        <f aca="false">IF(B356="","",IF(G356="Sem de-para","Sem de-para",IF(IFERROR(INDEX('De-para'!$G$5:$G$304,MATCH(B356,'De-para'!$A$5:$A$304,0)),"")&lt;&gt;"OK","De-para inválido",IF(N356="Sem CC","Sem centro de custo",IF(N356&lt;&gt;"OK","Centro de custo "&amp;LOWER(N356),"OK")))))</f>
        <v/>
      </c>
    </row>
    <row r="357" customFormat="false" ht="15" hidden="false" customHeight="false" outlineLevel="0" collapsed="false">
      <c r="A357" s="18"/>
      <c r="B357" s="8"/>
      <c r="C357" s="8"/>
      <c r="D357" s="19"/>
      <c r="E357" s="11"/>
      <c r="F357" s="12" t="str">
        <f aca="false">IF(B357="","",IFERROR(INDEX('De-para'!$B$5:$B$304,MATCH(B357,'De-para'!$A$5:$A$304,0)),"Sem de-para"))</f>
        <v/>
      </c>
      <c r="G357" s="12" t="str">
        <f aca="false">IF(B357="","",IFERROR(INDEX('De-para'!$C$5:$C$304,MATCH(B357,'De-para'!$A$5:$A$304,0))&amp;"","Sem de-para"))</f>
        <v/>
      </c>
      <c r="H357" s="12" t="str">
        <f aca="false">IF(B357="","",IFERROR(INDEX('De-para'!$D$5:$D$304,MATCH(B357,'De-para'!$A$5:$A$304,0))&amp;"",""))</f>
        <v/>
      </c>
      <c r="I357" s="12" t="str">
        <f aca="false">IF(B357="","",IFERROR(INDEX('De-para'!$E$5:$E$304,MATCH(B357,'De-para'!$A$5:$A$304,0))&amp;"",""))</f>
        <v/>
      </c>
      <c r="J357" s="12" t="str">
        <f aca="false">IF(B357="","",IFERROR(INDEX('De-para'!$F$5:$F$304,MATCH(B357,'De-para'!$A$5:$A$304,0))&amp;"",""))</f>
        <v/>
      </c>
      <c r="K357" s="13" t="str">
        <f aca="false">IF(OR(J357="",D357=""),"",IF(J357="Receita",D357,-D357))</f>
        <v/>
      </c>
      <c r="L357" s="12" t="str">
        <f aca="false">IF(C357="","",IFERROR(INDEX('Centros de custo'!$C$5:$C$64,MATCH(C357,'Centros de custo'!$A$5:$A$64,0)),""))</f>
        <v/>
      </c>
      <c r="M357" s="12" t="str">
        <f aca="false">IF(C357="","",IFERROR(INDEX('Centros de custo'!$E$5:$E$64,MATCH(C357,'Centros de custo'!$A$5:$A$64,0)),""))</f>
        <v/>
      </c>
      <c r="N357" s="12" t="str">
        <f aca="false">IF(B357="","",IF(C357="","Sem CC",IF(ISNA(MATCH(C357,'Centros de custo'!$A$5:$A$64,0)),"Inexistente",IF(INDEX('Centros de custo'!$F$5:$F$64,MATCH(C357,'Centros de custo'!$A$5:$A$64,0))="Não","Inativo","OK"))))</f>
        <v/>
      </c>
      <c r="O357" s="12" t="str">
        <f aca="false">IF(B357="","",IF(G357="Sem de-para","Sem de-para",IF(IFERROR(INDEX('De-para'!$G$5:$G$304,MATCH(B357,'De-para'!$A$5:$A$304,0)),"")&lt;&gt;"OK","De-para inválido",IF(N357="Sem CC","Sem centro de custo",IF(N357&lt;&gt;"OK","Centro de custo "&amp;LOWER(N357),"OK")))))</f>
        <v/>
      </c>
    </row>
    <row r="358" customFormat="false" ht="15" hidden="false" customHeight="false" outlineLevel="0" collapsed="false">
      <c r="A358" s="18"/>
      <c r="B358" s="8"/>
      <c r="C358" s="8"/>
      <c r="D358" s="19"/>
      <c r="E358" s="11"/>
      <c r="F358" s="12" t="str">
        <f aca="false">IF(B358="","",IFERROR(INDEX('De-para'!$B$5:$B$304,MATCH(B358,'De-para'!$A$5:$A$304,0)),"Sem de-para"))</f>
        <v/>
      </c>
      <c r="G358" s="12" t="str">
        <f aca="false">IF(B358="","",IFERROR(INDEX('De-para'!$C$5:$C$304,MATCH(B358,'De-para'!$A$5:$A$304,0))&amp;"","Sem de-para"))</f>
        <v/>
      </c>
      <c r="H358" s="12" t="str">
        <f aca="false">IF(B358="","",IFERROR(INDEX('De-para'!$D$5:$D$304,MATCH(B358,'De-para'!$A$5:$A$304,0))&amp;"",""))</f>
        <v/>
      </c>
      <c r="I358" s="12" t="str">
        <f aca="false">IF(B358="","",IFERROR(INDEX('De-para'!$E$5:$E$304,MATCH(B358,'De-para'!$A$5:$A$304,0))&amp;"",""))</f>
        <v/>
      </c>
      <c r="J358" s="12" t="str">
        <f aca="false">IF(B358="","",IFERROR(INDEX('De-para'!$F$5:$F$304,MATCH(B358,'De-para'!$A$5:$A$304,0))&amp;"",""))</f>
        <v/>
      </c>
      <c r="K358" s="13" t="str">
        <f aca="false">IF(OR(J358="",D358=""),"",IF(J358="Receita",D358,-D358))</f>
        <v/>
      </c>
      <c r="L358" s="12" t="str">
        <f aca="false">IF(C358="","",IFERROR(INDEX('Centros de custo'!$C$5:$C$64,MATCH(C358,'Centros de custo'!$A$5:$A$64,0)),""))</f>
        <v/>
      </c>
      <c r="M358" s="12" t="str">
        <f aca="false">IF(C358="","",IFERROR(INDEX('Centros de custo'!$E$5:$E$64,MATCH(C358,'Centros de custo'!$A$5:$A$64,0)),""))</f>
        <v/>
      </c>
      <c r="N358" s="12" t="str">
        <f aca="false">IF(B358="","",IF(C358="","Sem CC",IF(ISNA(MATCH(C358,'Centros de custo'!$A$5:$A$64,0)),"Inexistente",IF(INDEX('Centros de custo'!$F$5:$F$64,MATCH(C358,'Centros de custo'!$A$5:$A$64,0))="Não","Inativo","OK"))))</f>
        <v/>
      </c>
      <c r="O358" s="12" t="str">
        <f aca="false">IF(B358="","",IF(G358="Sem de-para","Sem de-para",IF(IFERROR(INDEX('De-para'!$G$5:$G$304,MATCH(B358,'De-para'!$A$5:$A$304,0)),"")&lt;&gt;"OK","De-para inválido",IF(N358="Sem CC","Sem centro de custo",IF(N358&lt;&gt;"OK","Centro de custo "&amp;LOWER(N358),"OK")))))</f>
        <v/>
      </c>
    </row>
    <row r="359" customFormat="false" ht="15" hidden="false" customHeight="false" outlineLevel="0" collapsed="false">
      <c r="A359" s="18"/>
      <c r="B359" s="8"/>
      <c r="C359" s="8"/>
      <c r="D359" s="19"/>
      <c r="E359" s="11"/>
      <c r="F359" s="12" t="str">
        <f aca="false">IF(B359="","",IFERROR(INDEX('De-para'!$B$5:$B$304,MATCH(B359,'De-para'!$A$5:$A$304,0)),"Sem de-para"))</f>
        <v/>
      </c>
      <c r="G359" s="12" t="str">
        <f aca="false">IF(B359="","",IFERROR(INDEX('De-para'!$C$5:$C$304,MATCH(B359,'De-para'!$A$5:$A$304,0))&amp;"","Sem de-para"))</f>
        <v/>
      </c>
      <c r="H359" s="12" t="str">
        <f aca="false">IF(B359="","",IFERROR(INDEX('De-para'!$D$5:$D$304,MATCH(B359,'De-para'!$A$5:$A$304,0))&amp;"",""))</f>
        <v/>
      </c>
      <c r="I359" s="12" t="str">
        <f aca="false">IF(B359="","",IFERROR(INDEX('De-para'!$E$5:$E$304,MATCH(B359,'De-para'!$A$5:$A$304,0))&amp;"",""))</f>
        <v/>
      </c>
      <c r="J359" s="12" t="str">
        <f aca="false">IF(B359="","",IFERROR(INDEX('De-para'!$F$5:$F$304,MATCH(B359,'De-para'!$A$5:$A$304,0))&amp;"",""))</f>
        <v/>
      </c>
      <c r="K359" s="13" t="str">
        <f aca="false">IF(OR(J359="",D359=""),"",IF(J359="Receita",D359,-D359))</f>
        <v/>
      </c>
      <c r="L359" s="12" t="str">
        <f aca="false">IF(C359="","",IFERROR(INDEX('Centros de custo'!$C$5:$C$64,MATCH(C359,'Centros de custo'!$A$5:$A$64,0)),""))</f>
        <v/>
      </c>
      <c r="M359" s="12" t="str">
        <f aca="false">IF(C359="","",IFERROR(INDEX('Centros de custo'!$E$5:$E$64,MATCH(C359,'Centros de custo'!$A$5:$A$64,0)),""))</f>
        <v/>
      </c>
      <c r="N359" s="12" t="str">
        <f aca="false">IF(B359="","",IF(C359="","Sem CC",IF(ISNA(MATCH(C359,'Centros de custo'!$A$5:$A$64,0)),"Inexistente",IF(INDEX('Centros de custo'!$F$5:$F$64,MATCH(C359,'Centros de custo'!$A$5:$A$64,0))="Não","Inativo","OK"))))</f>
        <v/>
      </c>
      <c r="O359" s="12" t="str">
        <f aca="false">IF(B359="","",IF(G359="Sem de-para","Sem de-para",IF(IFERROR(INDEX('De-para'!$G$5:$G$304,MATCH(B359,'De-para'!$A$5:$A$304,0)),"")&lt;&gt;"OK","De-para inválido",IF(N359="Sem CC","Sem centro de custo",IF(N359&lt;&gt;"OK","Centro de custo "&amp;LOWER(N359),"OK")))))</f>
        <v/>
      </c>
    </row>
    <row r="360" customFormat="false" ht="15" hidden="false" customHeight="false" outlineLevel="0" collapsed="false">
      <c r="A360" s="18"/>
      <c r="B360" s="8"/>
      <c r="C360" s="8"/>
      <c r="D360" s="19"/>
      <c r="E360" s="11"/>
      <c r="F360" s="12" t="str">
        <f aca="false">IF(B360="","",IFERROR(INDEX('De-para'!$B$5:$B$304,MATCH(B360,'De-para'!$A$5:$A$304,0)),"Sem de-para"))</f>
        <v/>
      </c>
      <c r="G360" s="12" t="str">
        <f aca="false">IF(B360="","",IFERROR(INDEX('De-para'!$C$5:$C$304,MATCH(B360,'De-para'!$A$5:$A$304,0))&amp;"","Sem de-para"))</f>
        <v/>
      </c>
      <c r="H360" s="12" t="str">
        <f aca="false">IF(B360="","",IFERROR(INDEX('De-para'!$D$5:$D$304,MATCH(B360,'De-para'!$A$5:$A$304,0))&amp;"",""))</f>
        <v/>
      </c>
      <c r="I360" s="12" t="str">
        <f aca="false">IF(B360="","",IFERROR(INDEX('De-para'!$E$5:$E$304,MATCH(B360,'De-para'!$A$5:$A$304,0))&amp;"",""))</f>
        <v/>
      </c>
      <c r="J360" s="12" t="str">
        <f aca="false">IF(B360="","",IFERROR(INDEX('De-para'!$F$5:$F$304,MATCH(B360,'De-para'!$A$5:$A$304,0))&amp;"",""))</f>
        <v/>
      </c>
      <c r="K360" s="13" t="str">
        <f aca="false">IF(OR(J360="",D360=""),"",IF(J360="Receita",D360,-D360))</f>
        <v/>
      </c>
      <c r="L360" s="12" t="str">
        <f aca="false">IF(C360="","",IFERROR(INDEX('Centros de custo'!$C$5:$C$64,MATCH(C360,'Centros de custo'!$A$5:$A$64,0)),""))</f>
        <v/>
      </c>
      <c r="M360" s="12" t="str">
        <f aca="false">IF(C360="","",IFERROR(INDEX('Centros de custo'!$E$5:$E$64,MATCH(C360,'Centros de custo'!$A$5:$A$64,0)),""))</f>
        <v/>
      </c>
      <c r="N360" s="12" t="str">
        <f aca="false">IF(B360="","",IF(C360="","Sem CC",IF(ISNA(MATCH(C360,'Centros de custo'!$A$5:$A$64,0)),"Inexistente",IF(INDEX('Centros de custo'!$F$5:$F$64,MATCH(C360,'Centros de custo'!$A$5:$A$64,0))="Não","Inativo","OK"))))</f>
        <v/>
      </c>
      <c r="O360" s="12" t="str">
        <f aca="false">IF(B360="","",IF(G360="Sem de-para","Sem de-para",IF(IFERROR(INDEX('De-para'!$G$5:$G$304,MATCH(B360,'De-para'!$A$5:$A$304,0)),"")&lt;&gt;"OK","De-para inválido",IF(N360="Sem CC","Sem centro de custo",IF(N360&lt;&gt;"OK","Centro de custo "&amp;LOWER(N360),"OK")))))</f>
        <v/>
      </c>
    </row>
    <row r="361" customFormat="false" ht="15" hidden="false" customHeight="false" outlineLevel="0" collapsed="false">
      <c r="A361" s="18"/>
      <c r="B361" s="8"/>
      <c r="C361" s="8"/>
      <c r="D361" s="19"/>
      <c r="E361" s="11"/>
      <c r="F361" s="12" t="str">
        <f aca="false">IF(B361="","",IFERROR(INDEX('De-para'!$B$5:$B$304,MATCH(B361,'De-para'!$A$5:$A$304,0)),"Sem de-para"))</f>
        <v/>
      </c>
      <c r="G361" s="12" t="str">
        <f aca="false">IF(B361="","",IFERROR(INDEX('De-para'!$C$5:$C$304,MATCH(B361,'De-para'!$A$5:$A$304,0))&amp;"","Sem de-para"))</f>
        <v/>
      </c>
      <c r="H361" s="12" t="str">
        <f aca="false">IF(B361="","",IFERROR(INDEX('De-para'!$D$5:$D$304,MATCH(B361,'De-para'!$A$5:$A$304,0))&amp;"",""))</f>
        <v/>
      </c>
      <c r="I361" s="12" t="str">
        <f aca="false">IF(B361="","",IFERROR(INDEX('De-para'!$E$5:$E$304,MATCH(B361,'De-para'!$A$5:$A$304,0))&amp;"",""))</f>
        <v/>
      </c>
      <c r="J361" s="12" t="str">
        <f aca="false">IF(B361="","",IFERROR(INDEX('De-para'!$F$5:$F$304,MATCH(B361,'De-para'!$A$5:$A$304,0))&amp;"",""))</f>
        <v/>
      </c>
      <c r="K361" s="13" t="str">
        <f aca="false">IF(OR(J361="",D361=""),"",IF(J361="Receita",D361,-D361))</f>
        <v/>
      </c>
      <c r="L361" s="12" t="str">
        <f aca="false">IF(C361="","",IFERROR(INDEX('Centros de custo'!$C$5:$C$64,MATCH(C361,'Centros de custo'!$A$5:$A$64,0)),""))</f>
        <v/>
      </c>
      <c r="M361" s="12" t="str">
        <f aca="false">IF(C361="","",IFERROR(INDEX('Centros de custo'!$E$5:$E$64,MATCH(C361,'Centros de custo'!$A$5:$A$64,0)),""))</f>
        <v/>
      </c>
      <c r="N361" s="12" t="str">
        <f aca="false">IF(B361="","",IF(C361="","Sem CC",IF(ISNA(MATCH(C361,'Centros de custo'!$A$5:$A$64,0)),"Inexistente",IF(INDEX('Centros de custo'!$F$5:$F$64,MATCH(C361,'Centros de custo'!$A$5:$A$64,0))="Não","Inativo","OK"))))</f>
        <v/>
      </c>
      <c r="O361" s="12" t="str">
        <f aca="false">IF(B361="","",IF(G361="Sem de-para","Sem de-para",IF(IFERROR(INDEX('De-para'!$G$5:$G$304,MATCH(B361,'De-para'!$A$5:$A$304,0)),"")&lt;&gt;"OK","De-para inválido",IF(N361="Sem CC","Sem centro de custo",IF(N361&lt;&gt;"OK","Centro de custo "&amp;LOWER(N361),"OK")))))</f>
        <v/>
      </c>
    </row>
    <row r="362" customFormat="false" ht="15" hidden="false" customHeight="false" outlineLevel="0" collapsed="false">
      <c r="A362" s="18"/>
      <c r="B362" s="8"/>
      <c r="C362" s="8"/>
      <c r="D362" s="19"/>
      <c r="E362" s="11"/>
      <c r="F362" s="12" t="str">
        <f aca="false">IF(B362="","",IFERROR(INDEX('De-para'!$B$5:$B$304,MATCH(B362,'De-para'!$A$5:$A$304,0)),"Sem de-para"))</f>
        <v/>
      </c>
      <c r="G362" s="12" t="str">
        <f aca="false">IF(B362="","",IFERROR(INDEX('De-para'!$C$5:$C$304,MATCH(B362,'De-para'!$A$5:$A$304,0))&amp;"","Sem de-para"))</f>
        <v/>
      </c>
      <c r="H362" s="12" t="str">
        <f aca="false">IF(B362="","",IFERROR(INDEX('De-para'!$D$5:$D$304,MATCH(B362,'De-para'!$A$5:$A$304,0))&amp;"",""))</f>
        <v/>
      </c>
      <c r="I362" s="12" t="str">
        <f aca="false">IF(B362="","",IFERROR(INDEX('De-para'!$E$5:$E$304,MATCH(B362,'De-para'!$A$5:$A$304,0))&amp;"",""))</f>
        <v/>
      </c>
      <c r="J362" s="12" t="str">
        <f aca="false">IF(B362="","",IFERROR(INDEX('De-para'!$F$5:$F$304,MATCH(B362,'De-para'!$A$5:$A$304,0))&amp;"",""))</f>
        <v/>
      </c>
      <c r="K362" s="13" t="str">
        <f aca="false">IF(OR(J362="",D362=""),"",IF(J362="Receita",D362,-D362))</f>
        <v/>
      </c>
      <c r="L362" s="12" t="str">
        <f aca="false">IF(C362="","",IFERROR(INDEX('Centros de custo'!$C$5:$C$64,MATCH(C362,'Centros de custo'!$A$5:$A$64,0)),""))</f>
        <v/>
      </c>
      <c r="M362" s="12" t="str">
        <f aca="false">IF(C362="","",IFERROR(INDEX('Centros de custo'!$E$5:$E$64,MATCH(C362,'Centros de custo'!$A$5:$A$64,0)),""))</f>
        <v/>
      </c>
      <c r="N362" s="12" t="str">
        <f aca="false">IF(B362="","",IF(C362="","Sem CC",IF(ISNA(MATCH(C362,'Centros de custo'!$A$5:$A$64,0)),"Inexistente",IF(INDEX('Centros de custo'!$F$5:$F$64,MATCH(C362,'Centros de custo'!$A$5:$A$64,0))="Não","Inativo","OK"))))</f>
        <v/>
      </c>
      <c r="O362" s="12" t="str">
        <f aca="false">IF(B362="","",IF(G362="Sem de-para","Sem de-para",IF(IFERROR(INDEX('De-para'!$G$5:$G$304,MATCH(B362,'De-para'!$A$5:$A$304,0)),"")&lt;&gt;"OK","De-para inválido",IF(N362="Sem CC","Sem centro de custo",IF(N362&lt;&gt;"OK","Centro de custo "&amp;LOWER(N362),"OK")))))</f>
        <v/>
      </c>
    </row>
    <row r="363" customFormat="false" ht="15" hidden="false" customHeight="false" outlineLevel="0" collapsed="false">
      <c r="A363" s="18"/>
      <c r="B363" s="8"/>
      <c r="C363" s="8"/>
      <c r="D363" s="19"/>
      <c r="E363" s="11"/>
      <c r="F363" s="12" t="str">
        <f aca="false">IF(B363="","",IFERROR(INDEX('De-para'!$B$5:$B$304,MATCH(B363,'De-para'!$A$5:$A$304,0)),"Sem de-para"))</f>
        <v/>
      </c>
      <c r="G363" s="12" t="str">
        <f aca="false">IF(B363="","",IFERROR(INDEX('De-para'!$C$5:$C$304,MATCH(B363,'De-para'!$A$5:$A$304,0))&amp;"","Sem de-para"))</f>
        <v/>
      </c>
      <c r="H363" s="12" t="str">
        <f aca="false">IF(B363="","",IFERROR(INDEX('De-para'!$D$5:$D$304,MATCH(B363,'De-para'!$A$5:$A$304,0))&amp;"",""))</f>
        <v/>
      </c>
      <c r="I363" s="12" t="str">
        <f aca="false">IF(B363="","",IFERROR(INDEX('De-para'!$E$5:$E$304,MATCH(B363,'De-para'!$A$5:$A$304,0))&amp;"",""))</f>
        <v/>
      </c>
      <c r="J363" s="12" t="str">
        <f aca="false">IF(B363="","",IFERROR(INDEX('De-para'!$F$5:$F$304,MATCH(B363,'De-para'!$A$5:$A$304,0))&amp;"",""))</f>
        <v/>
      </c>
      <c r="K363" s="13" t="str">
        <f aca="false">IF(OR(J363="",D363=""),"",IF(J363="Receita",D363,-D363))</f>
        <v/>
      </c>
      <c r="L363" s="12" t="str">
        <f aca="false">IF(C363="","",IFERROR(INDEX('Centros de custo'!$C$5:$C$64,MATCH(C363,'Centros de custo'!$A$5:$A$64,0)),""))</f>
        <v/>
      </c>
      <c r="M363" s="12" t="str">
        <f aca="false">IF(C363="","",IFERROR(INDEX('Centros de custo'!$E$5:$E$64,MATCH(C363,'Centros de custo'!$A$5:$A$64,0)),""))</f>
        <v/>
      </c>
      <c r="N363" s="12" t="str">
        <f aca="false">IF(B363="","",IF(C363="","Sem CC",IF(ISNA(MATCH(C363,'Centros de custo'!$A$5:$A$64,0)),"Inexistente",IF(INDEX('Centros de custo'!$F$5:$F$64,MATCH(C363,'Centros de custo'!$A$5:$A$64,0))="Não","Inativo","OK"))))</f>
        <v/>
      </c>
      <c r="O363" s="12" t="str">
        <f aca="false">IF(B363="","",IF(G363="Sem de-para","Sem de-para",IF(IFERROR(INDEX('De-para'!$G$5:$G$304,MATCH(B363,'De-para'!$A$5:$A$304,0)),"")&lt;&gt;"OK","De-para inválido",IF(N363="Sem CC","Sem centro de custo",IF(N363&lt;&gt;"OK","Centro de custo "&amp;LOWER(N363),"OK")))))</f>
        <v/>
      </c>
    </row>
    <row r="364" customFormat="false" ht="15" hidden="false" customHeight="false" outlineLevel="0" collapsed="false">
      <c r="A364" s="18"/>
      <c r="B364" s="8"/>
      <c r="C364" s="8"/>
      <c r="D364" s="19"/>
      <c r="E364" s="11"/>
      <c r="F364" s="12" t="str">
        <f aca="false">IF(B364="","",IFERROR(INDEX('De-para'!$B$5:$B$304,MATCH(B364,'De-para'!$A$5:$A$304,0)),"Sem de-para"))</f>
        <v/>
      </c>
      <c r="G364" s="12" t="str">
        <f aca="false">IF(B364="","",IFERROR(INDEX('De-para'!$C$5:$C$304,MATCH(B364,'De-para'!$A$5:$A$304,0))&amp;"","Sem de-para"))</f>
        <v/>
      </c>
      <c r="H364" s="12" t="str">
        <f aca="false">IF(B364="","",IFERROR(INDEX('De-para'!$D$5:$D$304,MATCH(B364,'De-para'!$A$5:$A$304,0))&amp;"",""))</f>
        <v/>
      </c>
      <c r="I364" s="12" t="str">
        <f aca="false">IF(B364="","",IFERROR(INDEX('De-para'!$E$5:$E$304,MATCH(B364,'De-para'!$A$5:$A$304,0))&amp;"",""))</f>
        <v/>
      </c>
      <c r="J364" s="12" t="str">
        <f aca="false">IF(B364="","",IFERROR(INDEX('De-para'!$F$5:$F$304,MATCH(B364,'De-para'!$A$5:$A$304,0))&amp;"",""))</f>
        <v/>
      </c>
      <c r="K364" s="13" t="str">
        <f aca="false">IF(OR(J364="",D364=""),"",IF(J364="Receita",D364,-D364))</f>
        <v/>
      </c>
      <c r="L364" s="12" t="str">
        <f aca="false">IF(C364="","",IFERROR(INDEX('Centros de custo'!$C$5:$C$64,MATCH(C364,'Centros de custo'!$A$5:$A$64,0)),""))</f>
        <v/>
      </c>
      <c r="M364" s="12" t="str">
        <f aca="false">IF(C364="","",IFERROR(INDEX('Centros de custo'!$E$5:$E$64,MATCH(C364,'Centros de custo'!$A$5:$A$64,0)),""))</f>
        <v/>
      </c>
      <c r="N364" s="12" t="str">
        <f aca="false">IF(B364="","",IF(C364="","Sem CC",IF(ISNA(MATCH(C364,'Centros de custo'!$A$5:$A$64,0)),"Inexistente",IF(INDEX('Centros de custo'!$F$5:$F$64,MATCH(C364,'Centros de custo'!$A$5:$A$64,0))="Não","Inativo","OK"))))</f>
        <v/>
      </c>
      <c r="O364" s="12" t="str">
        <f aca="false">IF(B364="","",IF(G364="Sem de-para","Sem de-para",IF(IFERROR(INDEX('De-para'!$G$5:$G$304,MATCH(B364,'De-para'!$A$5:$A$304,0)),"")&lt;&gt;"OK","De-para inválido",IF(N364="Sem CC","Sem centro de custo",IF(N364&lt;&gt;"OK","Centro de custo "&amp;LOWER(N364),"OK")))))</f>
        <v/>
      </c>
    </row>
    <row r="365" customFormat="false" ht="15" hidden="false" customHeight="false" outlineLevel="0" collapsed="false">
      <c r="A365" s="18"/>
      <c r="B365" s="8"/>
      <c r="C365" s="8"/>
      <c r="D365" s="19"/>
      <c r="E365" s="11"/>
      <c r="F365" s="12" t="str">
        <f aca="false">IF(B365="","",IFERROR(INDEX('De-para'!$B$5:$B$304,MATCH(B365,'De-para'!$A$5:$A$304,0)),"Sem de-para"))</f>
        <v/>
      </c>
      <c r="G365" s="12" t="str">
        <f aca="false">IF(B365="","",IFERROR(INDEX('De-para'!$C$5:$C$304,MATCH(B365,'De-para'!$A$5:$A$304,0))&amp;"","Sem de-para"))</f>
        <v/>
      </c>
      <c r="H365" s="12" t="str">
        <f aca="false">IF(B365="","",IFERROR(INDEX('De-para'!$D$5:$D$304,MATCH(B365,'De-para'!$A$5:$A$304,0))&amp;"",""))</f>
        <v/>
      </c>
      <c r="I365" s="12" t="str">
        <f aca="false">IF(B365="","",IFERROR(INDEX('De-para'!$E$5:$E$304,MATCH(B365,'De-para'!$A$5:$A$304,0))&amp;"",""))</f>
        <v/>
      </c>
      <c r="J365" s="12" t="str">
        <f aca="false">IF(B365="","",IFERROR(INDEX('De-para'!$F$5:$F$304,MATCH(B365,'De-para'!$A$5:$A$304,0))&amp;"",""))</f>
        <v/>
      </c>
      <c r="K365" s="13" t="str">
        <f aca="false">IF(OR(J365="",D365=""),"",IF(J365="Receita",D365,-D365))</f>
        <v/>
      </c>
      <c r="L365" s="12" t="str">
        <f aca="false">IF(C365="","",IFERROR(INDEX('Centros de custo'!$C$5:$C$64,MATCH(C365,'Centros de custo'!$A$5:$A$64,0)),""))</f>
        <v/>
      </c>
      <c r="M365" s="12" t="str">
        <f aca="false">IF(C365="","",IFERROR(INDEX('Centros de custo'!$E$5:$E$64,MATCH(C365,'Centros de custo'!$A$5:$A$64,0)),""))</f>
        <v/>
      </c>
      <c r="N365" s="12" t="str">
        <f aca="false">IF(B365="","",IF(C365="","Sem CC",IF(ISNA(MATCH(C365,'Centros de custo'!$A$5:$A$64,0)),"Inexistente",IF(INDEX('Centros de custo'!$F$5:$F$64,MATCH(C365,'Centros de custo'!$A$5:$A$64,0))="Não","Inativo","OK"))))</f>
        <v/>
      </c>
      <c r="O365" s="12" t="str">
        <f aca="false">IF(B365="","",IF(G365="Sem de-para","Sem de-para",IF(IFERROR(INDEX('De-para'!$G$5:$G$304,MATCH(B365,'De-para'!$A$5:$A$304,0)),"")&lt;&gt;"OK","De-para inválido",IF(N365="Sem CC","Sem centro de custo",IF(N365&lt;&gt;"OK","Centro de custo "&amp;LOWER(N365),"OK")))))</f>
        <v/>
      </c>
    </row>
    <row r="366" customFormat="false" ht="15" hidden="false" customHeight="false" outlineLevel="0" collapsed="false">
      <c r="A366" s="18"/>
      <c r="B366" s="8"/>
      <c r="C366" s="8"/>
      <c r="D366" s="19"/>
      <c r="E366" s="11"/>
      <c r="F366" s="12" t="str">
        <f aca="false">IF(B366="","",IFERROR(INDEX('De-para'!$B$5:$B$304,MATCH(B366,'De-para'!$A$5:$A$304,0)),"Sem de-para"))</f>
        <v/>
      </c>
      <c r="G366" s="12" t="str">
        <f aca="false">IF(B366="","",IFERROR(INDEX('De-para'!$C$5:$C$304,MATCH(B366,'De-para'!$A$5:$A$304,0))&amp;"","Sem de-para"))</f>
        <v/>
      </c>
      <c r="H366" s="12" t="str">
        <f aca="false">IF(B366="","",IFERROR(INDEX('De-para'!$D$5:$D$304,MATCH(B366,'De-para'!$A$5:$A$304,0))&amp;"",""))</f>
        <v/>
      </c>
      <c r="I366" s="12" t="str">
        <f aca="false">IF(B366="","",IFERROR(INDEX('De-para'!$E$5:$E$304,MATCH(B366,'De-para'!$A$5:$A$304,0))&amp;"",""))</f>
        <v/>
      </c>
      <c r="J366" s="12" t="str">
        <f aca="false">IF(B366="","",IFERROR(INDEX('De-para'!$F$5:$F$304,MATCH(B366,'De-para'!$A$5:$A$304,0))&amp;"",""))</f>
        <v/>
      </c>
      <c r="K366" s="13" t="str">
        <f aca="false">IF(OR(J366="",D366=""),"",IF(J366="Receita",D366,-D366))</f>
        <v/>
      </c>
      <c r="L366" s="12" t="str">
        <f aca="false">IF(C366="","",IFERROR(INDEX('Centros de custo'!$C$5:$C$64,MATCH(C366,'Centros de custo'!$A$5:$A$64,0)),""))</f>
        <v/>
      </c>
      <c r="M366" s="12" t="str">
        <f aca="false">IF(C366="","",IFERROR(INDEX('Centros de custo'!$E$5:$E$64,MATCH(C366,'Centros de custo'!$A$5:$A$64,0)),""))</f>
        <v/>
      </c>
      <c r="N366" s="12" t="str">
        <f aca="false">IF(B366="","",IF(C366="","Sem CC",IF(ISNA(MATCH(C366,'Centros de custo'!$A$5:$A$64,0)),"Inexistente",IF(INDEX('Centros de custo'!$F$5:$F$64,MATCH(C366,'Centros de custo'!$A$5:$A$64,0))="Não","Inativo","OK"))))</f>
        <v/>
      </c>
      <c r="O366" s="12" t="str">
        <f aca="false">IF(B366="","",IF(G366="Sem de-para","Sem de-para",IF(IFERROR(INDEX('De-para'!$G$5:$G$304,MATCH(B366,'De-para'!$A$5:$A$304,0)),"")&lt;&gt;"OK","De-para inválido",IF(N366="Sem CC","Sem centro de custo",IF(N366&lt;&gt;"OK","Centro de custo "&amp;LOWER(N366),"OK")))))</f>
        <v/>
      </c>
    </row>
    <row r="367" customFormat="false" ht="15" hidden="false" customHeight="false" outlineLevel="0" collapsed="false">
      <c r="A367" s="18"/>
      <c r="B367" s="8"/>
      <c r="C367" s="8"/>
      <c r="D367" s="19"/>
      <c r="E367" s="11"/>
      <c r="F367" s="12" t="str">
        <f aca="false">IF(B367="","",IFERROR(INDEX('De-para'!$B$5:$B$304,MATCH(B367,'De-para'!$A$5:$A$304,0)),"Sem de-para"))</f>
        <v/>
      </c>
      <c r="G367" s="12" t="str">
        <f aca="false">IF(B367="","",IFERROR(INDEX('De-para'!$C$5:$C$304,MATCH(B367,'De-para'!$A$5:$A$304,0))&amp;"","Sem de-para"))</f>
        <v/>
      </c>
      <c r="H367" s="12" t="str">
        <f aca="false">IF(B367="","",IFERROR(INDEX('De-para'!$D$5:$D$304,MATCH(B367,'De-para'!$A$5:$A$304,0))&amp;"",""))</f>
        <v/>
      </c>
      <c r="I367" s="12" t="str">
        <f aca="false">IF(B367="","",IFERROR(INDEX('De-para'!$E$5:$E$304,MATCH(B367,'De-para'!$A$5:$A$304,0))&amp;"",""))</f>
        <v/>
      </c>
      <c r="J367" s="12" t="str">
        <f aca="false">IF(B367="","",IFERROR(INDEX('De-para'!$F$5:$F$304,MATCH(B367,'De-para'!$A$5:$A$304,0))&amp;"",""))</f>
        <v/>
      </c>
      <c r="K367" s="13" t="str">
        <f aca="false">IF(OR(J367="",D367=""),"",IF(J367="Receita",D367,-D367))</f>
        <v/>
      </c>
      <c r="L367" s="12" t="str">
        <f aca="false">IF(C367="","",IFERROR(INDEX('Centros de custo'!$C$5:$C$64,MATCH(C367,'Centros de custo'!$A$5:$A$64,0)),""))</f>
        <v/>
      </c>
      <c r="M367" s="12" t="str">
        <f aca="false">IF(C367="","",IFERROR(INDEX('Centros de custo'!$E$5:$E$64,MATCH(C367,'Centros de custo'!$A$5:$A$64,0)),""))</f>
        <v/>
      </c>
      <c r="N367" s="12" t="str">
        <f aca="false">IF(B367="","",IF(C367="","Sem CC",IF(ISNA(MATCH(C367,'Centros de custo'!$A$5:$A$64,0)),"Inexistente",IF(INDEX('Centros de custo'!$F$5:$F$64,MATCH(C367,'Centros de custo'!$A$5:$A$64,0))="Não","Inativo","OK"))))</f>
        <v/>
      </c>
      <c r="O367" s="12" t="str">
        <f aca="false">IF(B367="","",IF(G367="Sem de-para","Sem de-para",IF(IFERROR(INDEX('De-para'!$G$5:$G$304,MATCH(B367,'De-para'!$A$5:$A$304,0)),"")&lt;&gt;"OK","De-para inválido",IF(N367="Sem CC","Sem centro de custo",IF(N367&lt;&gt;"OK","Centro de custo "&amp;LOWER(N367),"OK")))))</f>
        <v/>
      </c>
    </row>
    <row r="368" customFormat="false" ht="15" hidden="false" customHeight="false" outlineLevel="0" collapsed="false">
      <c r="A368" s="18"/>
      <c r="B368" s="8"/>
      <c r="C368" s="8"/>
      <c r="D368" s="19"/>
      <c r="E368" s="11"/>
      <c r="F368" s="12" t="str">
        <f aca="false">IF(B368="","",IFERROR(INDEX('De-para'!$B$5:$B$304,MATCH(B368,'De-para'!$A$5:$A$304,0)),"Sem de-para"))</f>
        <v/>
      </c>
      <c r="G368" s="12" t="str">
        <f aca="false">IF(B368="","",IFERROR(INDEX('De-para'!$C$5:$C$304,MATCH(B368,'De-para'!$A$5:$A$304,0))&amp;"","Sem de-para"))</f>
        <v/>
      </c>
      <c r="H368" s="12" t="str">
        <f aca="false">IF(B368="","",IFERROR(INDEX('De-para'!$D$5:$D$304,MATCH(B368,'De-para'!$A$5:$A$304,0))&amp;"",""))</f>
        <v/>
      </c>
      <c r="I368" s="12" t="str">
        <f aca="false">IF(B368="","",IFERROR(INDEX('De-para'!$E$5:$E$304,MATCH(B368,'De-para'!$A$5:$A$304,0))&amp;"",""))</f>
        <v/>
      </c>
      <c r="J368" s="12" t="str">
        <f aca="false">IF(B368="","",IFERROR(INDEX('De-para'!$F$5:$F$304,MATCH(B368,'De-para'!$A$5:$A$304,0))&amp;"",""))</f>
        <v/>
      </c>
      <c r="K368" s="13" t="str">
        <f aca="false">IF(OR(J368="",D368=""),"",IF(J368="Receita",D368,-D368))</f>
        <v/>
      </c>
      <c r="L368" s="12" t="str">
        <f aca="false">IF(C368="","",IFERROR(INDEX('Centros de custo'!$C$5:$C$64,MATCH(C368,'Centros de custo'!$A$5:$A$64,0)),""))</f>
        <v/>
      </c>
      <c r="M368" s="12" t="str">
        <f aca="false">IF(C368="","",IFERROR(INDEX('Centros de custo'!$E$5:$E$64,MATCH(C368,'Centros de custo'!$A$5:$A$64,0)),""))</f>
        <v/>
      </c>
      <c r="N368" s="12" t="str">
        <f aca="false">IF(B368="","",IF(C368="","Sem CC",IF(ISNA(MATCH(C368,'Centros de custo'!$A$5:$A$64,0)),"Inexistente",IF(INDEX('Centros de custo'!$F$5:$F$64,MATCH(C368,'Centros de custo'!$A$5:$A$64,0))="Não","Inativo","OK"))))</f>
        <v/>
      </c>
      <c r="O368" s="12" t="str">
        <f aca="false">IF(B368="","",IF(G368="Sem de-para","Sem de-para",IF(IFERROR(INDEX('De-para'!$G$5:$G$304,MATCH(B368,'De-para'!$A$5:$A$304,0)),"")&lt;&gt;"OK","De-para inválido",IF(N368="Sem CC","Sem centro de custo",IF(N368&lt;&gt;"OK","Centro de custo "&amp;LOWER(N368),"OK")))))</f>
        <v/>
      </c>
    </row>
    <row r="369" customFormat="false" ht="15" hidden="false" customHeight="false" outlineLevel="0" collapsed="false">
      <c r="A369" s="18"/>
      <c r="B369" s="8"/>
      <c r="C369" s="8"/>
      <c r="D369" s="19"/>
      <c r="E369" s="11"/>
      <c r="F369" s="12" t="str">
        <f aca="false">IF(B369="","",IFERROR(INDEX('De-para'!$B$5:$B$304,MATCH(B369,'De-para'!$A$5:$A$304,0)),"Sem de-para"))</f>
        <v/>
      </c>
      <c r="G369" s="12" t="str">
        <f aca="false">IF(B369="","",IFERROR(INDEX('De-para'!$C$5:$C$304,MATCH(B369,'De-para'!$A$5:$A$304,0))&amp;"","Sem de-para"))</f>
        <v/>
      </c>
      <c r="H369" s="12" t="str">
        <f aca="false">IF(B369="","",IFERROR(INDEX('De-para'!$D$5:$D$304,MATCH(B369,'De-para'!$A$5:$A$304,0))&amp;"",""))</f>
        <v/>
      </c>
      <c r="I369" s="12" t="str">
        <f aca="false">IF(B369="","",IFERROR(INDEX('De-para'!$E$5:$E$304,MATCH(B369,'De-para'!$A$5:$A$304,0))&amp;"",""))</f>
        <v/>
      </c>
      <c r="J369" s="12" t="str">
        <f aca="false">IF(B369="","",IFERROR(INDEX('De-para'!$F$5:$F$304,MATCH(B369,'De-para'!$A$5:$A$304,0))&amp;"",""))</f>
        <v/>
      </c>
      <c r="K369" s="13" t="str">
        <f aca="false">IF(OR(J369="",D369=""),"",IF(J369="Receita",D369,-D369))</f>
        <v/>
      </c>
      <c r="L369" s="12" t="str">
        <f aca="false">IF(C369="","",IFERROR(INDEX('Centros de custo'!$C$5:$C$64,MATCH(C369,'Centros de custo'!$A$5:$A$64,0)),""))</f>
        <v/>
      </c>
      <c r="M369" s="12" t="str">
        <f aca="false">IF(C369="","",IFERROR(INDEX('Centros de custo'!$E$5:$E$64,MATCH(C369,'Centros de custo'!$A$5:$A$64,0)),""))</f>
        <v/>
      </c>
      <c r="N369" s="12" t="str">
        <f aca="false">IF(B369="","",IF(C369="","Sem CC",IF(ISNA(MATCH(C369,'Centros de custo'!$A$5:$A$64,0)),"Inexistente",IF(INDEX('Centros de custo'!$F$5:$F$64,MATCH(C369,'Centros de custo'!$A$5:$A$64,0))="Não","Inativo","OK"))))</f>
        <v/>
      </c>
      <c r="O369" s="12" t="str">
        <f aca="false">IF(B369="","",IF(G369="Sem de-para","Sem de-para",IF(IFERROR(INDEX('De-para'!$G$5:$G$304,MATCH(B369,'De-para'!$A$5:$A$304,0)),"")&lt;&gt;"OK","De-para inválido",IF(N369="Sem CC","Sem centro de custo",IF(N369&lt;&gt;"OK","Centro de custo "&amp;LOWER(N369),"OK")))))</f>
        <v/>
      </c>
    </row>
    <row r="370" customFormat="false" ht="15" hidden="false" customHeight="false" outlineLevel="0" collapsed="false">
      <c r="A370" s="18"/>
      <c r="B370" s="8"/>
      <c r="C370" s="8"/>
      <c r="D370" s="19"/>
      <c r="E370" s="11"/>
      <c r="F370" s="12" t="str">
        <f aca="false">IF(B370="","",IFERROR(INDEX('De-para'!$B$5:$B$304,MATCH(B370,'De-para'!$A$5:$A$304,0)),"Sem de-para"))</f>
        <v/>
      </c>
      <c r="G370" s="12" t="str">
        <f aca="false">IF(B370="","",IFERROR(INDEX('De-para'!$C$5:$C$304,MATCH(B370,'De-para'!$A$5:$A$304,0))&amp;"","Sem de-para"))</f>
        <v/>
      </c>
      <c r="H370" s="12" t="str">
        <f aca="false">IF(B370="","",IFERROR(INDEX('De-para'!$D$5:$D$304,MATCH(B370,'De-para'!$A$5:$A$304,0))&amp;"",""))</f>
        <v/>
      </c>
      <c r="I370" s="12" t="str">
        <f aca="false">IF(B370="","",IFERROR(INDEX('De-para'!$E$5:$E$304,MATCH(B370,'De-para'!$A$5:$A$304,0))&amp;"",""))</f>
        <v/>
      </c>
      <c r="J370" s="12" t="str">
        <f aca="false">IF(B370="","",IFERROR(INDEX('De-para'!$F$5:$F$304,MATCH(B370,'De-para'!$A$5:$A$304,0))&amp;"",""))</f>
        <v/>
      </c>
      <c r="K370" s="13" t="str">
        <f aca="false">IF(OR(J370="",D370=""),"",IF(J370="Receita",D370,-D370))</f>
        <v/>
      </c>
      <c r="L370" s="12" t="str">
        <f aca="false">IF(C370="","",IFERROR(INDEX('Centros de custo'!$C$5:$C$64,MATCH(C370,'Centros de custo'!$A$5:$A$64,0)),""))</f>
        <v/>
      </c>
      <c r="M370" s="12" t="str">
        <f aca="false">IF(C370="","",IFERROR(INDEX('Centros de custo'!$E$5:$E$64,MATCH(C370,'Centros de custo'!$A$5:$A$64,0)),""))</f>
        <v/>
      </c>
      <c r="N370" s="12" t="str">
        <f aca="false">IF(B370="","",IF(C370="","Sem CC",IF(ISNA(MATCH(C370,'Centros de custo'!$A$5:$A$64,0)),"Inexistente",IF(INDEX('Centros de custo'!$F$5:$F$64,MATCH(C370,'Centros de custo'!$A$5:$A$64,0))="Não","Inativo","OK"))))</f>
        <v/>
      </c>
      <c r="O370" s="12" t="str">
        <f aca="false">IF(B370="","",IF(G370="Sem de-para","Sem de-para",IF(IFERROR(INDEX('De-para'!$G$5:$G$304,MATCH(B370,'De-para'!$A$5:$A$304,0)),"")&lt;&gt;"OK","De-para inválido",IF(N370="Sem CC","Sem centro de custo",IF(N370&lt;&gt;"OK","Centro de custo "&amp;LOWER(N370),"OK")))))</f>
        <v/>
      </c>
    </row>
    <row r="371" customFormat="false" ht="15" hidden="false" customHeight="false" outlineLevel="0" collapsed="false">
      <c r="A371" s="18"/>
      <c r="B371" s="8"/>
      <c r="C371" s="8"/>
      <c r="D371" s="19"/>
      <c r="E371" s="11"/>
      <c r="F371" s="12" t="str">
        <f aca="false">IF(B371="","",IFERROR(INDEX('De-para'!$B$5:$B$304,MATCH(B371,'De-para'!$A$5:$A$304,0)),"Sem de-para"))</f>
        <v/>
      </c>
      <c r="G371" s="12" t="str">
        <f aca="false">IF(B371="","",IFERROR(INDEX('De-para'!$C$5:$C$304,MATCH(B371,'De-para'!$A$5:$A$304,0))&amp;"","Sem de-para"))</f>
        <v/>
      </c>
      <c r="H371" s="12" t="str">
        <f aca="false">IF(B371="","",IFERROR(INDEX('De-para'!$D$5:$D$304,MATCH(B371,'De-para'!$A$5:$A$304,0))&amp;"",""))</f>
        <v/>
      </c>
      <c r="I371" s="12" t="str">
        <f aca="false">IF(B371="","",IFERROR(INDEX('De-para'!$E$5:$E$304,MATCH(B371,'De-para'!$A$5:$A$304,0))&amp;"",""))</f>
        <v/>
      </c>
      <c r="J371" s="12" t="str">
        <f aca="false">IF(B371="","",IFERROR(INDEX('De-para'!$F$5:$F$304,MATCH(B371,'De-para'!$A$5:$A$304,0))&amp;"",""))</f>
        <v/>
      </c>
      <c r="K371" s="13" t="str">
        <f aca="false">IF(OR(J371="",D371=""),"",IF(J371="Receita",D371,-D371))</f>
        <v/>
      </c>
      <c r="L371" s="12" t="str">
        <f aca="false">IF(C371="","",IFERROR(INDEX('Centros de custo'!$C$5:$C$64,MATCH(C371,'Centros de custo'!$A$5:$A$64,0)),""))</f>
        <v/>
      </c>
      <c r="M371" s="12" t="str">
        <f aca="false">IF(C371="","",IFERROR(INDEX('Centros de custo'!$E$5:$E$64,MATCH(C371,'Centros de custo'!$A$5:$A$64,0)),""))</f>
        <v/>
      </c>
      <c r="N371" s="12" t="str">
        <f aca="false">IF(B371="","",IF(C371="","Sem CC",IF(ISNA(MATCH(C371,'Centros de custo'!$A$5:$A$64,0)),"Inexistente",IF(INDEX('Centros de custo'!$F$5:$F$64,MATCH(C371,'Centros de custo'!$A$5:$A$64,0))="Não","Inativo","OK"))))</f>
        <v/>
      </c>
      <c r="O371" s="12" t="str">
        <f aca="false">IF(B371="","",IF(G371="Sem de-para","Sem de-para",IF(IFERROR(INDEX('De-para'!$G$5:$G$304,MATCH(B371,'De-para'!$A$5:$A$304,0)),"")&lt;&gt;"OK","De-para inválido",IF(N371="Sem CC","Sem centro de custo",IF(N371&lt;&gt;"OK","Centro de custo "&amp;LOWER(N371),"OK")))))</f>
        <v/>
      </c>
    </row>
    <row r="372" customFormat="false" ht="15" hidden="false" customHeight="false" outlineLevel="0" collapsed="false">
      <c r="A372" s="18"/>
      <c r="B372" s="8"/>
      <c r="C372" s="8"/>
      <c r="D372" s="19"/>
      <c r="E372" s="11"/>
      <c r="F372" s="12" t="str">
        <f aca="false">IF(B372="","",IFERROR(INDEX('De-para'!$B$5:$B$304,MATCH(B372,'De-para'!$A$5:$A$304,0)),"Sem de-para"))</f>
        <v/>
      </c>
      <c r="G372" s="12" t="str">
        <f aca="false">IF(B372="","",IFERROR(INDEX('De-para'!$C$5:$C$304,MATCH(B372,'De-para'!$A$5:$A$304,0))&amp;"","Sem de-para"))</f>
        <v/>
      </c>
      <c r="H372" s="12" t="str">
        <f aca="false">IF(B372="","",IFERROR(INDEX('De-para'!$D$5:$D$304,MATCH(B372,'De-para'!$A$5:$A$304,0))&amp;"",""))</f>
        <v/>
      </c>
      <c r="I372" s="12" t="str">
        <f aca="false">IF(B372="","",IFERROR(INDEX('De-para'!$E$5:$E$304,MATCH(B372,'De-para'!$A$5:$A$304,0))&amp;"",""))</f>
        <v/>
      </c>
      <c r="J372" s="12" t="str">
        <f aca="false">IF(B372="","",IFERROR(INDEX('De-para'!$F$5:$F$304,MATCH(B372,'De-para'!$A$5:$A$304,0))&amp;"",""))</f>
        <v/>
      </c>
      <c r="K372" s="13" t="str">
        <f aca="false">IF(OR(J372="",D372=""),"",IF(J372="Receita",D372,-D372))</f>
        <v/>
      </c>
      <c r="L372" s="12" t="str">
        <f aca="false">IF(C372="","",IFERROR(INDEX('Centros de custo'!$C$5:$C$64,MATCH(C372,'Centros de custo'!$A$5:$A$64,0)),""))</f>
        <v/>
      </c>
      <c r="M372" s="12" t="str">
        <f aca="false">IF(C372="","",IFERROR(INDEX('Centros de custo'!$E$5:$E$64,MATCH(C372,'Centros de custo'!$A$5:$A$64,0)),""))</f>
        <v/>
      </c>
      <c r="N372" s="12" t="str">
        <f aca="false">IF(B372="","",IF(C372="","Sem CC",IF(ISNA(MATCH(C372,'Centros de custo'!$A$5:$A$64,0)),"Inexistente",IF(INDEX('Centros de custo'!$F$5:$F$64,MATCH(C372,'Centros de custo'!$A$5:$A$64,0))="Não","Inativo","OK"))))</f>
        <v/>
      </c>
      <c r="O372" s="12" t="str">
        <f aca="false">IF(B372="","",IF(G372="Sem de-para","Sem de-para",IF(IFERROR(INDEX('De-para'!$G$5:$G$304,MATCH(B372,'De-para'!$A$5:$A$304,0)),"")&lt;&gt;"OK","De-para inválido",IF(N372="Sem CC","Sem centro de custo",IF(N372&lt;&gt;"OK","Centro de custo "&amp;LOWER(N372),"OK")))))</f>
        <v/>
      </c>
    </row>
    <row r="373" customFormat="false" ht="15" hidden="false" customHeight="false" outlineLevel="0" collapsed="false">
      <c r="A373" s="18"/>
      <c r="B373" s="8"/>
      <c r="C373" s="8"/>
      <c r="D373" s="19"/>
      <c r="E373" s="11"/>
      <c r="F373" s="12" t="str">
        <f aca="false">IF(B373="","",IFERROR(INDEX('De-para'!$B$5:$B$304,MATCH(B373,'De-para'!$A$5:$A$304,0)),"Sem de-para"))</f>
        <v/>
      </c>
      <c r="G373" s="12" t="str">
        <f aca="false">IF(B373="","",IFERROR(INDEX('De-para'!$C$5:$C$304,MATCH(B373,'De-para'!$A$5:$A$304,0))&amp;"","Sem de-para"))</f>
        <v/>
      </c>
      <c r="H373" s="12" t="str">
        <f aca="false">IF(B373="","",IFERROR(INDEX('De-para'!$D$5:$D$304,MATCH(B373,'De-para'!$A$5:$A$304,0))&amp;"",""))</f>
        <v/>
      </c>
      <c r="I373" s="12" t="str">
        <f aca="false">IF(B373="","",IFERROR(INDEX('De-para'!$E$5:$E$304,MATCH(B373,'De-para'!$A$5:$A$304,0))&amp;"",""))</f>
        <v/>
      </c>
      <c r="J373" s="12" t="str">
        <f aca="false">IF(B373="","",IFERROR(INDEX('De-para'!$F$5:$F$304,MATCH(B373,'De-para'!$A$5:$A$304,0))&amp;"",""))</f>
        <v/>
      </c>
      <c r="K373" s="13" t="str">
        <f aca="false">IF(OR(J373="",D373=""),"",IF(J373="Receita",D373,-D373))</f>
        <v/>
      </c>
      <c r="L373" s="12" t="str">
        <f aca="false">IF(C373="","",IFERROR(INDEX('Centros de custo'!$C$5:$C$64,MATCH(C373,'Centros de custo'!$A$5:$A$64,0)),""))</f>
        <v/>
      </c>
      <c r="M373" s="12" t="str">
        <f aca="false">IF(C373="","",IFERROR(INDEX('Centros de custo'!$E$5:$E$64,MATCH(C373,'Centros de custo'!$A$5:$A$64,0)),""))</f>
        <v/>
      </c>
      <c r="N373" s="12" t="str">
        <f aca="false">IF(B373="","",IF(C373="","Sem CC",IF(ISNA(MATCH(C373,'Centros de custo'!$A$5:$A$64,0)),"Inexistente",IF(INDEX('Centros de custo'!$F$5:$F$64,MATCH(C373,'Centros de custo'!$A$5:$A$64,0))="Não","Inativo","OK"))))</f>
        <v/>
      </c>
      <c r="O373" s="12" t="str">
        <f aca="false">IF(B373="","",IF(G373="Sem de-para","Sem de-para",IF(IFERROR(INDEX('De-para'!$G$5:$G$304,MATCH(B373,'De-para'!$A$5:$A$304,0)),"")&lt;&gt;"OK","De-para inválido",IF(N373="Sem CC","Sem centro de custo",IF(N373&lt;&gt;"OK","Centro de custo "&amp;LOWER(N373),"OK")))))</f>
        <v/>
      </c>
    </row>
    <row r="374" customFormat="false" ht="15" hidden="false" customHeight="false" outlineLevel="0" collapsed="false">
      <c r="A374" s="18"/>
      <c r="B374" s="8"/>
      <c r="C374" s="8"/>
      <c r="D374" s="19"/>
      <c r="E374" s="11"/>
      <c r="F374" s="12" t="str">
        <f aca="false">IF(B374="","",IFERROR(INDEX('De-para'!$B$5:$B$304,MATCH(B374,'De-para'!$A$5:$A$304,0)),"Sem de-para"))</f>
        <v/>
      </c>
      <c r="G374" s="12" t="str">
        <f aca="false">IF(B374="","",IFERROR(INDEX('De-para'!$C$5:$C$304,MATCH(B374,'De-para'!$A$5:$A$304,0))&amp;"","Sem de-para"))</f>
        <v/>
      </c>
      <c r="H374" s="12" t="str">
        <f aca="false">IF(B374="","",IFERROR(INDEX('De-para'!$D$5:$D$304,MATCH(B374,'De-para'!$A$5:$A$304,0))&amp;"",""))</f>
        <v/>
      </c>
      <c r="I374" s="12" t="str">
        <f aca="false">IF(B374="","",IFERROR(INDEX('De-para'!$E$5:$E$304,MATCH(B374,'De-para'!$A$5:$A$304,0))&amp;"",""))</f>
        <v/>
      </c>
      <c r="J374" s="12" t="str">
        <f aca="false">IF(B374="","",IFERROR(INDEX('De-para'!$F$5:$F$304,MATCH(B374,'De-para'!$A$5:$A$304,0))&amp;"",""))</f>
        <v/>
      </c>
      <c r="K374" s="13" t="str">
        <f aca="false">IF(OR(J374="",D374=""),"",IF(J374="Receita",D374,-D374))</f>
        <v/>
      </c>
      <c r="L374" s="12" t="str">
        <f aca="false">IF(C374="","",IFERROR(INDEX('Centros de custo'!$C$5:$C$64,MATCH(C374,'Centros de custo'!$A$5:$A$64,0)),""))</f>
        <v/>
      </c>
      <c r="M374" s="12" t="str">
        <f aca="false">IF(C374="","",IFERROR(INDEX('Centros de custo'!$E$5:$E$64,MATCH(C374,'Centros de custo'!$A$5:$A$64,0)),""))</f>
        <v/>
      </c>
      <c r="N374" s="12" t="str">
        <f aca="false">IF(B374="","",IF(C374="","Sem CC",IF(ISNA(MATCH(C374,'Centros de custo'!$A$5:$A$64,0)),"Inexistente",IF(INDEX('Centros de custo'!$F$5:$F$64,MATCH(C374,'Centros de custo'!$A$5:$A$64,0))="Não","Inativo","OK"))))</f>
        <v/>
      </c>
      <c r="O374" s="12" t="str">
        <f aca="false">IF(B374="","",IF(G374="Sem de-para","Sem de-para",IF(IFERROR(INDEX('De-para'!$G$5:$G$304,MATCH(B374,'De-para'!$A$5:$A$304,0)),"")&lt;&gt;"OK","De-para inválido",IF(N374="Sem CC","Sem centro de custo",IF(N374&lt;&gt;"OK","Centro de custo "&amp;LOWER(N374),"OK")))))</f>
        <v/>
      </c>
    </row>
    <row r="375" customFormat="false" ht="15" hidden="false" customHeight="false" outlineLevel="0" collapsed="false">
      <c r="A375" s="18"/>
      <c r="B375" s="8"/>
      <c r="C375" s="8"/>
      <c r="D375" s="19"/>
      <c r="E375" s="11"/>
      <c r="F375" s="12" t="str">
        <f aca="false">IF(B375="","",IFERROR(INDEX('De-para'!$B$5:$B$304,MATCH(B375,'De-para'!$A$5:$A$304,0)),"Sem de-para"))</f>
        <v/>
      </c>
      <c r="G375" s="12" t="str">
        <f aca="false">IF(B375="","",IFERROR(INDEX('De-para'!$C$5:$C$304,MATCH(B375,'De-para'!$A$5:$A$304,0))&amp;"","Sem de-para"))</f>
        <v/>
      </c>
      <c r="H375" s="12" t="str">
        <f aca="false">IF(B375="","",IFERROR(INDEX('De-para'!$D$5:$D$304,MATCH(B375,'De-para'!$A$5:$A$304,0))&amp;"",""))</f>
        <v/>
      </c>
      <c r="I375" s="12" t="str">
        <f aca="false">IF(B375="","",IFERROR(INDEX('De-para'!$E$5:$E$304,MATCH(B375,'De-para'!$A$5:$A$304,0))&amp;"",""))</f>
        <v/>
      </c>
      <c r="J375" s="12" t="str">
        <f aca="false">IF(B375="","",IFERROR(INDEX('De-para'!$F$5:$F$304,MATCH(B375,'De-para'!$A$5:$A$304,0))&amp;"",""))</f>
        <v/>
      </c>
      <c r="K375" s="13" t="str">
        <f aca="false">IF(OR(J375="",D375=""),"",IF(J375="Receita",D375,-D375))</f>
        <v/>
      </c>
      <c r="L375" s="12" t="str">
        <f aca="false">IF(C375="","",IFERROR(INDEX('Centros de custo'!$C$5:$C$64,MATCH(C375,'Centros de custo'!$A$5:$A$64,0)),""))</f>
        <v/>
      </c>
      <c r="M375" s="12" t="str">
        <f aca="false">IF(C375="","",IFERROR(INDEX('Centros de custo'!$E$5:$E$64,MATCH(C375,'Centros de custo'!$A$5:$A$64,0)),""))</f>
        <v/>
      </c>
      <c r="N375" s="12" t="str">
        <f aca="false">IF(B375="","",IF(C375="","Sem CC",IF(ISNA(MATCH(C375,'Centros de custo'!$A$5:$A$64,0)),"Inexistente",IF(INDEX('Centros de custo'!$F$5:$F$64,MATCH(C375,'Centros de custo'!$A$5:$A$64,0))="Não","Inativo","OK"))))</f>
        <v/>
      </c>
      <c r="O375" s="12" t="str">
        <f aca="false">IF(B375="","",IF(G375="Sem de-para","Sem de-para",IF(IFERROR(INDEX('De-para'!$G$5:$G$304,MATCH(B375,'De-para'!$A$5:$A$304,0)),"")&lt;&gt;"OK","De-para inválido",IF(N375="Sem CC","Sem centro de custo",IF(N375&lt;&gt;"OK","Centro de custo "&amp;LOWER(N375),"OK")))))</f>
        <v/>
      </c>
    </row>
    <row r="376" customFormat="false" ht="15" hidden="false" customHeight="false" outlineLevel="0" collapsed="false">
      <c r="A376" s="18"/>
      <c r="B376" s="8"/>
      <c r="C376" s="8"/>
      <c r="D376" s="19"/>
      <c r="E376" s="11"/>
      <c r="F376" s="12" t="str">
        <f aca="false">IF(B376="","",IFERROR(INDEX('De-para'!$B$5:$B$304,MATCH(B376,'De-para'!$A$5:$A$304,0)),"Sem de-para"))</f>
        <v/>
      </c>
      <c r="G376" s="12" t="str">
        <f aca="false">IF(B376="","",IFERROR(INDEX('De-para'!$C$5:$C$304,MATCH(B376,'De-para'!$A$5:$A$304,0))&amp;"","Sem de-para"))</f>
        <v/>
      </c>
      <c r="H376" s="12" t="str">
        <f aca="false">IF(B376="","",IFERROR(INDEX('De-para'!$D$5:$D$304,MATCH(B376,'De-para'!$A$5:$A$304,0))&amp;"",""))</f>
        <v/>
      </c>
      <c r="I376" s="12" t="str">
        <f aca="false">IF(B376="","",IFERROR(INDEX('De-para'!$E$5:$E$304,MATCH(B376,'De-para'!$A$5:$A$304,0))&amp;"",""))</f>
        <v/>
      </c>
      <c r="J376" s="12" t="str">
        <f aca="false">IF(B376="","",IFERROR(INDEX('De-para'!$F$5:$F$304,MATCH(B376,'De-para'!$A$5:$A$304,0))&amp;"",""))</f>
        <v/>
      </c>
      <c r="K376" s="13" t="str">
        <f aca="false">IF(OR(J376="",D376=""),"",IF(J376="Receita",D376,-D376))</f>
        <v/>
      </c>
      <c r="L376" s="12" t="str">
        <f aca="false">IF(C376="","",IFERROR(INDEX('Centros de custo'!$C$5:$C$64,MATCH(C376,'Centros de custo'!$A$5:$A$64,0)),""))</f>
        <v/>
      </c>
      <c r="M376" s="12" t="str">
        <f aca="false">IF(C376="","",IFERROR(INDEX('Centros de custo'!$E$5:$E$64,MATCH(C376,'Centros de custo'!$A$5:$A$64,0)),""))</f>
        <v/>
      </c>
      <c r="N376" s="12" t="str">
        <f aca="false">IF(B376="","",IF(C376="","Sem CC",IF(ISNA(MATCH(C376,'Centros de custo'!$A$5:$A$64,0)),"Inexistente",IF(INDEX('Centros de custo'!$F$5:$F$64,MATCH(C376,'Centros de custo'!$A$5:$A$64,0))="Não","Inativo","OK"))))</f>
        <v/>
      </c>
      <c r="O376" s="12" t="str">
        <f aca="false">IF(B376="","",IF(G376="Sem de-para","Sem de-para",IF(IFERROR(INDEX('De-para'!$G$5:$G$304,MATCH(B376,'De-para'!$A$5:$A$304,0)),"")&lt;&gt;"OK","De-para inválido",IF(N376="Sem CC","Sem centro de custo",IF(N376&lt;&gt;"OK","Centro de custo "&amp;LOWER(N376),"OK")))))</f>
        <v/>
      </c>
    </row>
    <row r="377" customFormat="false" ht="15" hidden="false" customHeight="false" outlineLevel="0" collapsed="false">
      <c r="A377" s="18"/>
      <c r="B377" s="8"/>
      <c r="C377" s="8"/>
      <c r="D377" s="19"/>
      <c r="E377" s="11"/>
      <c r="F377" s="12" t="str">
        <f aca="false">IF(B377="","",IFERROR(INDEX('De-para'!$B$5:$B$304,MATCH(B377,'De-para'!$A$5:$A$304,0)),"Sem de-para"))</f>
        <v/>
      </c>
      <c r="G377" s="12" t="str">
        <f aca="false">IF(B377="","",IFERROR(INDEX('De-para'!$C$5:$C$304,MATCH(B377,'De-para'!$A$5:$A$304,0))&amp;"","Sem de-para"))</f>
        <v/>
      </c>
      <c r="H377" s="12" t="str">
        <f aca="false">IF(B377="","",IFERROR(INDEX('De-para'!$D$5:$D$304,MATCH(B377,'De-para'!$A$5:$A$304,0))&amp;"",""))</f>
        <v/>
      </c>
      <c r="I377" s="12" t="str">
        <f aca="false">IF(B377="","",IFERROR(INDEX('De-para'!$E$5:$E$304,MATCH(B377,'De-para'!$A$5:$A$304,0))&amp;"",""))</f>
        <v/>
      </c>
      <c r="J377" s="12" t="str">
        <f aca="false">IF(B377="","",IFERROR(INDEX('De-para'!$F$5:$F$304,MATCH(B377,'De-para'!$A$5:$A$304,0))&amp;"",""))</f>
        <v/>
      </c>
      <c r="K377" s="13" t="str">
        <f aca="false">IF(OR(J377="",D377=""),"",IF(J377="Receita",D377,-D377))</f>
        <v/>
      </c>
      <c r="L377" s="12" t="str">
        <f aca="false">IF(C377="","",IFERROR(INDEX('Centros de custo'!$C$5:$C$64,MATCH(C377,'Centros de custo'!$A$5:$A$64,0)),""))</f>
        <v/>
      </c>
      <c r="M377" s="12" t="str">
        <f aca="false">IF(C377="","",IFERROR(INDEX('Centros de custo'!$E$5:$E$64,MATCH(C377,'Centros de custo'!$A$5:$A$64,0)),""))</f>
        <v/>
      </c>
      <c r="N377" s="12" t="str">
        <f aca="false">IF(B377="","",IF(C377="","Sem CC",IF(ISNA(MATCH(C377,'Centros de custo'!$A$5:$A$64,0)),"Inexistente",IF(INDEX('Centros de custo'!$F$5:$F$64,MATCH(C377,'Centros de custo'!$A$5:$A$64,0))="Não","Inativo","OK"))))</f>
        <v/>
      </c>
      <c r="O377" s="12" t="str">
        <f aca="false">IF(B377="","",IF(G377="Sem de-para","Sem de-para",IF(IFERROR(INDEX('De-para'!$G$5:$G$304,MATCH(B377,'De-para'!$A$5:$A$304,0)),"")&lt;&gt;"OK","De-para inválido",IF(N377="Sem CC","Sem centro de custo",IF(N377&lt;&gt;"OK","Centro de custo "&amp;LOWER(N377),"OK")))))</f>
        <v/>
      </c>
    </row>
    <row r="378" customFormat="false" ht="15" hidden="false" customHeight="false" outlineLevel="0" collapsed="false">
      <c r="A378" s="18"/>
      <c r="B378" s="8"/>
      <c r="C378" s="8"/>
      <c r="D378" s="19"/>
      <c r="E378" s="11"/>
      <c r="F378" s="12" t="str">
        <f aca="false">IF(B378="","",IFERROR(INDEX('De-para'!$B$5:$B$304,MATCH(B378,'De-para'!$A$5:$A$304,0)),"Sem de-para"))</f>
        <v/>
      </c>
      <c r="G378" s="12" t="str">
        <f aca="false">IF(B378="","",IFERROR(INDEX('De-para'!$C$5:$C$304,MATCH(B378,'De-para'!$A$5:$A$304,0))&amp;"","Sem de-para"))</f>
        <v/>
      </c>
      <c r="H378" s="12" t="str">
        <f aca="false">IF(B378="","",IFERROR(INDEX('De-para'!$D$5:$D$304,MATCH(B378,'De-para'!$A$5:$A$304,0))&amp;"",""))</f>
        <v/>
      </c>
      <c r="I378" s="12" t="str">
        <f aca="false">IF(B378="","",IFERROR(INDEX('De-para'!$E$5:$E$304,MATCH(B378,'De-para'!$A$5:$A$304,0))&amp;"",""))</f>
        <v/>
      </c>
      <c r="J378" s="12" t="str">
        <f aca="false">IF(B378="","",IFERROR(INDEX('De-para'!$F$5:$F$304,MATCH(B378,'De-para'!$A$5:$A$304,0))&amp;"",""))</f>
        <v/>
      </c>
      <c r="K378" s="13" t="str">
        <f aca="false">IF(OR(J378="",D378=""),"",IF(J378="Receita",D378,-D378))</f>
        <v/>
      </c>
      <c r="L378" s="12" t="str">
        <f aca="false">IF(C378="","",IFERROR(INDEX('Centros de custo'!$C$5:$C$64,MATCH(C378,'Centros de custo'!$A$5:$A$64,0)),""))</f>
        <v/>
      </c>
      <c r="M378" s="12" t="str">
        <f aca="false">IF(C378="","",IFERROR(INDEX('Centros de custo'!$E$5:$E$64,MATCH(C378,'Centros de custo'!$A$5:$A$64,0)),""))</f>
        <v/>
      </c>
      <c r="N378" s="12" t="str">
        <f aca="false">IF(B378="","",IF(C378="","Sem CC",IF(ISNA(MATCH(C378,'Centros de custo'!$A$5:$A$64,0)),"Inexistente",IF(INDEX('Centros de custo'!$F$5:$F$64,MATCH(C378,'Centros de custo'!$A$5:$A$64,0))="Não","Inativo","OK"))))</f>
        <v/>
      </c>
      <c r="O378" s="12" t="str">
        <f aca="false">IF(B378="","",IF(G378="Sem de-para","Sem de-para",IF(IFERROR(INDEX('De-para'!$G$5:$G$304,MATCH(B378,'De-para'!$A$5:$A$304,0)),"")&lt;&gt;"OK","De-para inválido",IF(N378="Sem CC","Sem centro de custo",IF(N378&lt;&gt;"OK","Centro de custo "&amp;LOWER(N378),"OK")))))</f>
        <v/>
      </c>
    </row>
    <row r="379" customFormat="false" ht="15" hidden="false" customHeight="false" outlineLevel="0" collapsed="false">
      <c r="A379" s="18"/>
      <c r="B379" s="8"/>
      <c r="C379" s="8"/>
      <c r="D379" s="19"/>
      <c r="E379" s="11"/>
      <c r="F379" s="12" t="str">
        <f aca="false">IF(B379="","",IFERROR(INDEX('De-para'!$B$5:$B$304,MATCH(B379,'De-para'!$A$5:$A$304,0)),"Sem de-para"))</f>
        <v/>
      </c>
      <c r="G379" s="12" t="str">
        <f aca="false">IF(B379="","",IFERROR(INDEX('De-para'!$C$5:$C$304,MATCH(B379,'De-para'!$A$5:$A$304,0))&amp;"","Sem de-para"))</f>
        <v/>
      </c>
      <c r="H379" s="12" t="str">
        <f aca="false">IF(B379="","",IFERROR(INDEX('De-para'!$D$5:$D$304,MATCH(B379,'De-para'!$A$5:$A$304,0))&amp;"",""))</f>
        <v/>
      </c>
      <c r="I379" s="12" t="str">
        <f aca="false">IF(B379="","",IFERROR(INDEX('De-para'!$E$5:$E$304,MATCH(B379,'De-para'!$A$5:$A$304,0))&amp;"",""))</f>
        <v/>
      </c>
      <c r="J379" s="12" t="str">
        <f aca="false">IF(B379="","",IFERROR(INDEX('De-para'!$F$5:$F$304,MATCH(B379,'De-para'!$A$5:$A$304,0))&amp;"",""))</f>
        <v/>
      </c>
      <c r="K379" s="13" t="str">
        <f aca="false">IF(OR(J379="",D379=""),"",IF(J379="Receita",D379,-D379))</f>
        <v/>
      </c>
      <c r="L379" s="12" t="str">
        <f aca="false">IF(C379="","",IFERROR(INDEX('Centros de custo'!$C$5:$C$64,MATCH(C379,'Centros de custo'!$A$5:$A$64,0)),""))</f>
        <v/>
      </c>
      <c r="M379" s="12" t="str">
        <f aca="false">IF(C379="","",IFERROR(INDEX('Centros de custo'!$E$5:$E$64,MATCH(C379,'Centros de custo'!$A$5:$A$64,0)),""))</f>
        <v/>
      </c>
      <c r="N379" s="12" t="str">
        <f aca="false">IF(B379="","",IF(C379="","Sem CC",IF(ISNA(MATCH(C379,'Centros de custo'!$A$5:$A$64,0)),"Inexistente",IF(INDEX('Centros de custo'!$F$5:$F$64,MATCH(C379,'Centros de custo'!$A$5:$A$64,0))="Não","Inativo","OK"))))</f>
        <v/>
      </c>
      <c r="O379" s="12" t="str">
        <f aca="false">IF(B379="","",IF(G379="Sem de-para","Sem de-para",IF(IFERROR(INDEX('De-para'!$G$5:$G$304,MATCH(B379,'De-para'!$A$5:$A$304,0)),"")&lt;&gt;"OK","De-para inválido",IF(N379="Sem CC","Sem centro de custo",IF(N379&lt;&gt;"OK","Centro de custo "&amp;LOWER(N379),"OK")))))</f>
        <v/>
      </c>
    </row>
    <row r="380" customFormat="false" ht="15" hidden="false" customHeight="false" outlineLevel="0" collapsed="false">
      <c r="A380" s="18"/>
      <c r="B380" s="8"/>
      <c r="C380" s="8"/>
      <c r="D380" s="19"/>
      <c r="E380" s="11"/>
      <c r="F380" s="12" t="str">
        <f aca="false">IF(B380="","",IFERROR(INDEX('De-para'!$B$5:$B$304,MATCH(B380,'De-para'!$A$5:$A$304,0)),"Sem de-para"))</f>
        <v/>
      </c>
      <c r="G380" s="12" t="str">
        <f aca="false">IF(B380="","",IFERROR(INDEX('De-para'!$C$5:$C$304,MATCH(B380,'De-para'!$A$5:$A$304,0))&amp;"","Sem de-para"))</f>
        <v/>
      </c>
      <c r="H380" s="12" t="str">
        <f aca="false">IF(B380="","",IFERROR(INDEX('De-para'!$D$5:$D$304,MATCH(B380,'De-para'!$A$5:$A$304,0))&amp;"",""))</f>
        <v/>
      </c>
      <c r="I380" s="12" t="str">
        <f aca="false">IF(B380="","",IFERROR(INDEX('De-para'!$E$5:$E$304,MATCH(B380,'De-para'!$A$5:$A$304,0))&amp;"",""))</f>
        <v/>
      </c>
      <c r="J380" s="12" t="str">
        <f aca="false">IF(B380="","",IFERROR(INDEX('De-para'!$F$5:$F$304,MATCH(B380,'De-para'!$A$5:$A$304,0))&amp;"",""))</f>
        <v/>
      </c>
      <c r="K380" s="13" t="str">
        <f aca="false">IF(OR(J380="",D380=""),"",IF(J380="Receita",D380,-D380))</f>
        <v/>
      </c>
      <c r="L380" s="12" t="str">
        <f aca="false">IF(C380="","",IFERROR(INDEX('Centros de custo'!$C$5:$C$64,MATCH(C380,'Centros de custo'!$A$5:$A$64,0)),""))</f>
        <v/>
      </c>
      <c r="M380" s="12" t="str">
        <f aca="false">IF(C380="","",IFERROR(INDEX('Centros de custo'!$E$5:$E$64,MATCH(C380,'Centros de custo'!$A$5:$A$64,0)),""))</f>
        <v/>
      </c>
      <c r="N380" s="12" t="str">
        <f aca="false">IF(B380="","",IF(C380="","Sem CC",IF(ISNA(MATCH(C380,'Centros de custo'!$A$5:$A$64,0)),"Inexistente",IF(INDEX('Centros de custo'!$F$5:$F$64,MATCH(C380,'Centros de custo'!$A$5:$A$64,0))="Não","Inativo","OK"))))</f>
        <v/>
      </c>
      <c r="O380" s="12" t="str">
        <f aca="false">IF(B380="","",IF(G380="Sem de-para","Sem de-para",IF(IFERROR(INDEX('De-para'!$G$5:$G$304,MATCH(B380,'De-para'!$A$5:$A$304,0)),"")&lt;&gt;"OK","De-para inválido",IF(N380="Sem CC","Sem centro de custo",IF(N380&lt;&gt;"OK","Centro de custo "&amp;LOWER(N380),"OK")))))</f>
        <v/>
      </c>
    </row>
    <row r="381" customFormat="false" ht="15" hidden="false" customHeight="false" outlineLevel="0" collapsed="false">
      <c r="A381" s="18"/>
      <c r="B381" s="8"/>
      <c r="C381" s="8"/>
      <c r="D381" s="19"/>
      <c r="E381" s="11"/>
      <c r="F381" s="12" t="str">
        <f aca="false">IF(B381="","",IFERROR(INDEX('De-para'!$B$5:$B$304,MATCH(B381,'De-para'!$A$5:$A$304,0)),"Sem de-para"))</f>
        <v/>
      </c>
      <c r="G381" s="12" t="str">
        <f aca="false">IF(B381="","",IFERROR(INDEX('De-para'!$C$5:$C$304,MATCH(B381,'De-para'!$A$5:$A$304,0))&amp;"","Sem de-para"))</f>
        <v/>
      </c>
      <c r="H381" s="12" t="str">
        <f aca="false">IF(B381="","",IFERROR(INDEX('De-para'!$D$5:$D$304,MATCH(B381,'De-para'!$A$5:$A$304,0))&amp;"",""))</f>
        <v/>
      </c>
      <c r="I381" s="12" t="str">
        <f aca="false">IF(B381="","",IFERROR(INDEX('De-para'!$E$5:$E$304,MATCH(B381,'De-para'!$A$5:$A$304,0))&amp;"",""))</f>
        <v/>
      </c>
      <c r="J381" s="12" t="str">
        <f aca="false">IF(B381="","",IFERROR(INDEX('De-para'!$F$5:$F$304,MATCH(B381,'De-para'!$A$5:$A$304,0))&amp;"",""))</f>
        <v/>
      </c>
      <c r="K381" s="13" t="str">
        <f aca="false">IF(OR(J381="",D381=""),"",IF(J381="Receita",D381,-D381))</f>
        <v/>
      </c>
      <c r="L381" s="12" t="str">
        <f aca="false">IF(C381="","",IFERROR(INDEX('Centros de custo'!$C$5:$C$64,MATCH(C381,'Centros de custo'!$A$5:$A$64,0)),""))</f>
        <v/>
      </c>
      <c r="M381" s="12" t="str">
        <f aca="false">IF(C381="","",IFERROR(INDEX('Centros de custo'!$E$5:$E$64,MATCH(C381,'Centros de custo'!$A$5:$A$64,0)),""))</f>
        <v/>
      </c>
      <c r="N381" s="12" t="str">
        <f aca="false">IF(B381="","",IF(C381="","Sem CC",IF(ISNA(MATCH(C381,'Centros de custo'!$A$5:$A$64,0)),"Inexistente",IF(INDEX('Centros de custo'!$F$5:$F$64,MATCH(C381,'Centros de custo'!$A$5:$A$64,0))="Não","Inativo","OK"))))</f>
        <v/>
      </c>
      <c r="O381" s="12" t="str">
        <f aca="false">IF(B381="","",IF(G381="Sem de-para","Sem de-para",IF(IFERROR(INDEX('De-para'!$G$5:$G$304,MATCH(B381,'De-para'!$A$5:$A$304,0)),"")&lt;&gt;"OK","De-para inválido",IF(N381="Sem CC","Sem centro de custo",IF(N381&lt;&gt;"OK","Centro de custo "&amp;LOWER(N381),"OK")))))</f>
        <v/>
      </c>
    </row>
    <row r="382" customFormat="false" ht="15" hidden="false" customHeight="false" outlineLevel="0" collapsed="false">
      <c r="A382" s="18"/>
      <c r="B382" s="8"/>
      <c r="C382" s="8"/>
      <c r="D382" s="19"/>
      <c r="E382" s="11"/>
      <c r="F382" s="12" t="str">
        <f aca="false">IF(B382="","",IFERROR(INDEX('De-para'!$B$5:$B$304,MATCH(B382,'De-para'!$A$5:$A$304,0)),"Sem de-para"))</f>
        <v/>
      </c>
      <c r="G382" s="12" t="str">
        <f aca="false">IF(B382="","",IFERROR(INDEX('De-para'!$C$5:$C$304,MATCH(B382,'De-para'!$A$5:$A$304,0))&amp;"","Sem de-para"))</f>
        <v/>
      </c>
      <c r="H382" s="12" t="str">
        <f aca="false">IF(B382="","",IFERROR(INDEX('De-para'!$D$5:$D$304,MATCH(B382,'De-para'!$A$5:$A$304,0))&amp;"",""))</f>
        <v/>
      </c>
      <c r="I382" s="12" t="str">
        <f aca="false">IF(B382="","",IFERROR(INDEX('De-para'!$E$5:$E$304,MATCH(B382,'De-para'!$A$5:$A$304,0))&amp;"",""))</f>
        <v/>
      </c>
      <c r="J382" s="12" t="str">
        <f aca="false">IF(B382="","",IFERROR(INDEX('De-para'!$F$5:$F$304,MATCH(B382,'De-para'!$A$5:$A$304,0))&amp;"",""))</f>
        <v/>
      </c>
      <c r="K382" s="13" t="str">
        <f aca="false">IF(OR(J382="",D382=""),"",IF(J382="Receita",D382,-D382))</f>
        <v/>
      </c>
      <c r="L382" s="12" t="str">
        <f aca="false">IF(C382="","",IFERROR(INDEX('Centros de custo'!$C$5:$C$64,MATCH(C382,'Centros de custo'!$A$5:$A$64,0)),""))</f>
        <v/>
      </c>
      <c r="M382" s="12" t="str">
        <f aca="false">IF(C382="","",IFERROR(INDEX('Centros de custo'!$E$5:$E$64,MATCH(C382,'Centros de custo'!$A$5:$A$64,0)),""))</f>
        <v/>
      </c>
      <c r="N382" s="12" t="str">
        <f aca="false">IF(B382="","",IF(C382="","Sem CC",IF(ISNA(MATCH(C382,'Centros de custo'!$A$5:$A$64,0)),"Inexistente",IF(INDEX('Centros de custo'!$F$5:$F$64,MATCH(C382,'Centros de custo'!$A$5:$A$64,0))="Não","Inativo","OK"))))</f>
        <v/>
      </c>
      <c r="O382" s="12" t="str">
        <f aca="false">IF(B382="","",IF(G382="Sem de-para","Sem de-para",IF(IFERROR(INDEX('De-para'!$G$5:$G$304,MATCH(B382,'De-para'!$A$5:$A$304,0)),"")&lt;&gt;"OK","De-para inválido",IF(N382="Sem CC","Sem centro de custo",IF(N382&lt;&gt;"OK","Centro de custo "&amp;LOWER(N382),"OK")))))</f>
        <v/>
      </c>
    </row>
    <row r="383" customFormat="false" ht="15" hidden="false" customHeight="false" outlineLevel="0" collapsed="false">
      <c r="A383" s="18"/>
      <c r="B383" s="8"/>
      <c r="C383" s="8"/>
      <c r="D383" s="19"/>
      <c r="E383" s="11"/>
      <c r="F383" s="12" t="str">
        <f aca="false">IF(B383="","",IFERROR(INDEX('De-para'!$B$5:$B$304,MATCH(B383,'De-para'!$A$5:$A$304,0)),"Sem de-para"))</f>
        <v/>
      </c>
      <c r="G383" s="12" t="str">
        <f aca="false">IF(B383="","",IFERROR(INDEX('De-para'!$C$5:$C$304,MATCH(B383,'De-para'!$A$5:$A$304,0))&amp;"","Sem de-para"))</f>
        <v/>
      </c>
      <c r="H383" s="12" t="str">
        <f aca="false">IF(B383="","",IFERROR(INDEX('De-para'!$D$5:$D$304,MATCH(B383,'De-para'!$A$5:$A$304,0))&amp;"",""))</f>
        <v/>
      </c>
      <c r="I383" s="12" t="str">
        <f aca="false">IF(B383="","",IFERROR(INDEX('De-para'!$E$5:$E$304,MATCH(B383,'De-para'!$A$5:$A$304,0))&amp;"",""))</f>
        <v/>
      </c>
      <c r="J383" s="12" t="str">
        <f aca="false">IF(B383="","",IFERROR(INDEX('De-para'!$F$5:$F$304,MATCH(B383,'De-para'!$A$5:$A$304,0))&amp;"",""))</f>
        <v/>
      </c>
      <c r="K383" s="13" t="str">
        <f aca="false">IF(OR(J383="",D383=""),"",IF(J383="Receita",D383,-D383))</f>
        <v/>
      </c>
      <c r="L383" s="12" t="str">
        <f aca="false">IF(C383="","",IFERROR(INDEX('Centros de custo'!$C$5:$C$64,MATCH(C383,'Centros de custo'!$A$5:$A$64,0)),""))</f>
        <v/>
      </c>
      <c r="M383" s="12" t="str">
        <f aca="false">IF(C383="","",IFERROR(INDEX('Centros de custo'!$E$5:$E$64,MATCH(C383,'Centros de custo'!$A$5:$A$64,0)),""))</f>
        <v/>
      </c>
      <c r="N383" s="12" t="str">
        <f aca="false">IF(B383="","",IF(C383="","Sem CC",IF(ISNA(MATCH(C383,'Centros de custo'!$A$5:$A$64,0)),"Inexistente",IF(INDEX('Centros de custo'!$F$5:$F$64,MATCH(C383,'Centros de custo'!$A$5:$A$64,0))="Não","Inativo","OK"))))</f>
        <v/>
      </c>
      <c r="O383" s="12" t="str">
        <f aca="false">IF(B383="","",IF(G383="Sem de-para","Sem de-para",IF(IFERROR(INDEX('De-para'!$G$5:$G$304,MATCH(B383,'De-para'!$A$5:$A$304,0)),"")&lt;&gt;"OK","De-para inválido",IF(N383="Sem CC","Sem centro de custo",IF(N383&lt;&gt;"OK","Centro de custo "&amp;LOWER(N383),"OK")))))</f>
        <v/>
      </c>
    </row>
    <row r="384" customFormat="false" ht="15" hidden="false" customHeight="false" outlineLevel="0" collapsed="false">
      <c r="A384" s="18"/>
      <c r="B384" s="8"/>
      <c r="C384" s="8"/>
      <c r="D384" s="19"/>
      <c r="E384" s="11"/>
      <c r="F384" s="12" t="str">
        <f aca="false">IF(B384="","",IFERROR(INDEX('De-para'!$B$5:$B$304,MATCH(B384,'De-para'!$A$5:$A$304,0)),"Sem de-para"))</f>
        <v/>
      </c>
      <c r="G384" s="12" t="str">
        <f aca="false">IF(B384="","",IFERROR(INDEX('De-para'!$C$5:$C$304,MATCH(B384,'De-para'!$A$5:$A$304,0))&amp;"","Sem de-para"))</f>
        <v/>
      </c>
      <c r="H384" s="12" t="str">
        <f aca="false">IF(B384="","",IFERROR(INDEX('De-para'!$D$5:$D$304,MATCH(B384,'De-para'!$A$5:$A$304,0))&amp;"",""))</f>
        <v/>
      </c>
      <c r="I384" s="12" t="str">
        <f aca="false">IF(B384="","",IFERROR(INDEX('De-para'!$E$5:$E$304,MATCH(B384,'De-para'!$A$5:$A$304,0))&amp;"",""))</f>
        <v/>
      </c>
      <c r="J384" s="12" t="str">
        <f aca="false">IF(B384="","",IFERROR(INDEX('De-para'!$F$5:$F$304,MATCH(B384,'De-para'!$A$5:$A$304,0))&amp;"",""))</f>
        <v/>
      </c>
      <c r="K384" s="13" t="str">
        <f aca="false">IF(OR(J384="",D384=""),"",IF(J384="Receita",D384,-D384))</f>
        <v/>
      </c>
      <c r="L384" s="12" t="str">
        <f aca="false">IF(C384="","",IFERROR(INDEX('Centros de custo'!$C$5:$C$64,MATCH(C384,'Centros de custo'!$A$5:$A$64,0)),""))</f>
        <v/>
      </c>
      <c r="M384" s="12" t="str">
        <f aca="false">IF(C384="","",IFERROR(INDEX('Centros de custo'!$E$5:$E$64,MATCH(C384,'Centros de custo'!$A$5:$A$64,0)),""))</f>
        <v/>
      </c>
      <c r="N384" s="12" t="str">
        <f aca="false">IF(B384="","",IF(C384="","Sem CC",IF(ISNA(MATCH(C384,'Centros de custo'!$A$5:$A$64,0)),"Inexistente",IF(INDEX('Centros de custo'!$F$5:$F$64,MATCH(C384,'Centros de custo'!$A$5:$A$64,0))="Não","Inativo","OK"))))</f>
        <v/>
      </c>
      <c r="O384" s="12" t="str">
        <f aca="false">IF(B384="","",IF(G384="Sem de-para","Sem de-para",IF(IFERROR(INDEX('De-para'!$G$5:$G$304,MATCH(B384,'De-para'!$A$5:$A$304,0)),"")&lt;&gt;"OK","De-para inválido",IF(N384="Sem CC","Sem centro de custo",IF(N384&lt;&gt;"OK","Centro de custo "&amp;LOWER(N384),"OK")))))</f>
        <v/>
      </c>
    </row>
    <row r="385" customFormat="false" ht="15" hidden="false" customHeight="false" outlineLevel="0" collapsed="false">
      <c r="A385" s="18"/>
      <c r="B385" s="8"/>
      <c r="C385" s="8"/>
      <c r="D385" s="19"/>
      <c r="E385" s="11"/>
      <c r="F385" s="12" t="str">
        <f aca="false">IF(B385="","",IFERROR(INDEX('De-para'!$B$5:$B$304,MATCH(B385,'De-para'!$A$5:$A$304,0)),"Sem de-para"))</f>
        <v/>
      </c>
      <c r="G385" s="12" t="str">
        <f aca="false">IF(B385="","",IFERROR(INDEX('De-para'!$C$5:$C$304,MATCH(B385,'De-para'!$A$5:$A$304,0))&amp;"","Sem de-para"))</f>
        <v/>
      </c>
      <c r="H385" s="12" t="str">
        <f aca="false">IF(B385="","",IFERROR(INDEX('De-para'!$D$5:$D$304,MATCH(B385,'De-para'!$A$5:$A$304,0))&amp;"",""))</f>
        <v/>
      </c>
      <c r="I385" s="12" t="str">
        <f aca="false">IF(B385="","",IFERROR(INDEX('De-para'!$E$5:$E$304,MATCH(B385,'De-para'!$A$5:$A$304,0))&amp;"",""))</f>
        <v/>
      </c>
      <c r="J385" s="12" t="str">
        <f aca="false">IF(B385="","",IFERROR(INDEX('De-para'!$F$5:$F$304,MATCH(B385,'De-para'!$A$5:$A$304,0))&amp;"",""))</f>
        <v/>
      </c>
      <c r="K385" s="13" t="str">
        <f aca="false">IF(OR(J385="",D385=""),"",IF(J385="Receita",D385,-D385))</f>
        <v/>
      </c>
      <c r="L385" s="12" t="str">
        <f aca="false">IF(C385="","",IFERROR(INDEX('Centros de custo'!$C$5:$C$64,MATCH(C385,'Centros de custo'!$A$5:$A$64,0)),""))</f>
        <v/>
      </c>
      <c r="M385" s="12" t="str">
        <f aca="false">IF(C385="","",IFERROR(INDEX('Centros de custo'!$E$5:$E$64,MATCH(C385,'Centros de custo'!$A$5:$A$64,0)),""))</f>
        <v/>
      </c>
      <c r="N385" s="12" t="str">
        <f aca="false">IF(B385="","",IF(C385="","Sem CC",IF(ISNA(MATCH(C385,'Centros de custo'!$A$5:$A$64,0)),"Inexistente",IF(INDEX('Centros de custo'!$F$5:$F$64,MATCH(C385,'Centros de custo'!$A$5:$A$64,0))="Não","Inativo","OK"))))</f>
        <v/>
      </c>
      <c r="O385" s="12" t="str">
        <f aca="false">IF(B385="","",IF(G385="Sem de-para","Sem de-para",IF(IFERROR(INDEX('De-para'!$G$5:$G$304,MATCH(B385,'De-para'!$A$5:$A$304,0)),"")&lt;&gt;"OK","De-para inválido",IF(N385="Sem CC","Sem centro de custo",IF(N385&lt;&gt;"OK","Centro de custo "&amp;LOWER(N385),"OK")))))</f>
        <v/>
      </c>
    </row>
    <row r="386" customFormat="false" ht="15" hidden="false" customHeight="false" outlineLevel="0" collapsed="false">
      <c r="A386" s="18"/>
      <c r="B386" s="8"/>
      <c r="C386" s="8"/>
      <c r="D386" s="19"/>
      <c r="E386" s="11"/>
      <c r="F386" s="12" t="str">
        <f aca="false">IF(B386="","",IFERROR(INDEX('De-para'!$B$5:$B$304,MATCH(B386,'De-para'!$A$5:$A$304,0)),"Sem de-para"))</f>
        <v/>
      </c>
      <c r="G386" s="12" t="str">
        <f aca="false">IF(B386="","",IFERROR(INDEX('De-para'!$C$5:$C$304,MATCH(B386,'De-para'!$A$5:$A$304,0))&amp;"","Sem de-para"))</f>
        <v/>
      </c>
      <c r="H386" s="12" t="str">
        <f aca="false">IF(B386="","",IFERROR(INDEX('De-para'!$D$5:$D$304,MATCH(B386,'De-para'!$A$5:$A$304,0))&amp;"",""))</f>
        <v/>
      </c>
      <c r="I386" s="12" t="str">
        <f aca="false">IF(B386="","",IFERROR(INDEX('De-para'!$E$5:$E$304,MATCH(B386,'De-para'!$A$5:$A$304,0))&amp;"",""))</f>
        <v/>
      </c>
      <c r="J386" s="12" t="str">
        <f aca="false">IF(B386="","",IFERROR(INDEX('De-para'!$F$5:$F$304,MATCH(B386,'De-para'!$A$5:$A$304,0))&amp;"",""))</f>
        <v/>
      </c>
      <c r="K386" s="13" t="str">
        <f aca="false">IF(OR(J386="",D386=""),"",IF(J386="Receita",D386,-D386))</f>
        <v/>
      </c>
      <c r="L386" s="12" t="str">
        <f aca="false">IF(C386="","",IFERROR(INDEX('Centros de custo'!$C$5:$C$64,MATCH(C386,'Centros de custo'!$A$5:$A$64,0)),""))</f>
        <v/>
      </c>
      <c r="M386" s="12" t="str">
        <f aca="false">IF(C386="","",IFERROR(INDEX('Centros de custo'!$E$5:$E$64,MATCH(C386,'Centros de custo'!$A$5:$A$64,0)),""))</f>
        <v/>
      </c>
      <c r="N386" s="12" t="str">
        <f aca="false">IF(B386="","",IF(C386="","Sem CC",IF(ISNA(MATCH(C386,'Centros de custo'!$A$5:$A$64,0)),"Inexistente",IF(INDEX('Centros de custo'!$F$5:$F$64,MATCH(C386,'Centros de custo'!$A$5:$A$64,0))="Não","Inativo","OK"))))</f>
        <v/>
      </c>
      <c r="O386" s="12" t="str">
        <f aca="false">IF(B386="","",IF(G386="Sem de-para","Sem de-para",IF(IFERROR(INDEX('De-para'!$G$5:$G$304,MATCH(B386,'De-para'!$A$5:$A$304,0)),"")&lt;&gt;"OK","De-para inválido",IF(N386="Sem CC","Sem centro de custo",IF(N386&lt;&gt;"OK","Centro de custo "&amp;LOWER(N386),"OK")))))</f>
        <v/>
      </c>
    </row>
    <row r="387" customFormat="false" ht="15" hidden="false" customHeight="false" outlineLevel="0" collapsed="false">
      <c r="A387" s="18"/>
      <c r="B387" s="8"/>
      <c r="C387" s="8"/>
      <c r="D387" s="19"/>
      <c r="E387" s="11"/>
      <c r="F387" s="12" t="str">
        <f aca="false">IF(B387="","",IFERROR(INDEX('De-para'!$B$5:$B$304,MATCH(B387,'De-para'!$A$5:$A$304,0)),"Sem de-para"))</f>
        <v/>
      </c>
      <c r="G387" s="12" t="str">
        <f aca="false">IF(B387="","",IFERROR(INDEX('De-para'!$C$5:$C$304,MATCH(B387,'De-para'!$A$5:$A$304,0))&amp;"","Sem de-para"))</f>
        <v/>
      </c>
      <c r="H387" s="12" t="str">
        <f aca="false">IF(B387="","",IFERROR(INDEX('De-para'!$D$5:$D$304,MATCH(B387,'De-para'!$A$5:$A$304,0))&amp;"",""))</f>
        <v/>
      </c>
      <c r="I387" s="12" t="str">
        <f aca="false">IF(B387="","",IFERROR(INDEX('De-para'!$E$5:$E$304,MATCH(B387,'De-para'!$A$5:$A$304,0))&amp;"",""))</f>
        <v/>
      </c>
      <c r="J387" s="12" t="str">
        <f aca="false">IF(B387="","",IFERROR(INDEX('De-para'!$F$5:$F$304,MATCH(B387,'De-para'!$A$5:$A$304,0))&amp;"",""))</f>
        <v/>
      </c>
      <c r="K387" s="13" t="str">
        <f aca="false">IF(OR(J387="",D387=""),"",IF(J387="Receita",D387,-D387))</f>
        <v/>
      </c>
      <c r="L387" s="12" t="str">
        <f aca="false">IF(C387="","",IFERROR(INDEX('Centros de custo'!$C$5:$C$64,MATCH(C387,'Centros de custo'!$A$5:$A$64,0)),""))</f>
        <v/>
      </c>
      <c r="M387" s="12" t="str">
        <f aca="false">IF(C387="","",IFERROR(INDEX('Centros de custo'!$E$5:$E$64,MATCH(C387,'Centros de custo'!$A$5:$A$64,0)),""))</f>
        <v/>
      </c>
      <c r="N387" s="12" t="str">
        <f aca="false">IF(B387="","",IF(C387="","Sem CC",IF(ISNA(MATCH(C387,'Centros de custo'!$A$5:$A$64,0)),"Inexistente",IF(INDEX('Centros de custo'!$F$5:$F$64,MATCH(C387,'Centros de custo'!$A$5:$A$64,0))="Não","Inativo","OK"))))</f>
        <v/>
      </c>
      <c r="O387" s="12" t="str">
        <f aca="false">IF(B387="","",IF(G387="Sem de-para","Sem de-para",IF(IFERROR(INDEX('De-para'!$G$5:$G$304,MATCH(B387,'De-para'!$A$5:$A$304,0)),"")&lt;&gt;"OK","De-para inválido",IF(N387="Sem CC","Sem centro de custo",IF(N387&lt;&gt;"OK","Centro de custo "&amp;LOWER(N387),"OK")))))</f>
        <v/>
      </c>
    </row>
    <row r="388" customFormat="false" ht="15" hidden="false" customHeight="false" outlineLevel="0" collapsed="false">
      <c r="A388" s="18"/>
      <c r="B388" s="8"/>
      <c r="C388" s="8"/>
      <c r="D388" s="19"/>
      <c r="E388" s="11"/>
      <c r="F388" s="12" t="str">
        <f aca="false">IF(B388="","",IFERROR(INDEX('De-para'!$B$5:$B$304,MATCH(B388,'De-para'!$A$5:$A$304,0)),"Sem de-para"))</f>
        <v/>
      </c>
      <c r="G388" s="12" t="str">
        <f aca="false">IF(B388="","",IFERROR(INDEX('De-para'!$C$5:$C$304,MATCH(B388,'De-para'!$A$5:$A$304,0))&amp;"","Sem de-para"))</f>
        <v/>
      </c>
      <c r="H388" s="12" t="str">
        <f aca="false">IF(B388="","",IFERROR(INDEX('De-para'!$D$5:$D$304,MATCH(B388,'De-para'!$A$5:$A$304,0))&amp;"",""))</f>
        <v/>
      </c>
      <c r="I388" s="12" t="str">
        <f aca="false">IF(B388="","",IFERROR(INDEX('De-para'!$E$5:$E$304,MATCH(B388,'De-para'!$A$5:$A$304,0))&amp;"",""))</f>
        <v/>
      </c>
      <c r="J388" s="12" t="str">
        <f aca="false">IF(B388="","",IFERROR(INDEX('De-para'!$F$5:$F$304,MATCH(B388,'De-para'!$A$5:$A$304,0))&amp;"",""))</f>
        <v/>
      </c>
      <c r="K388" s="13" t="str">
        <f aca="false">IF(OR(J388="",D388=""),"",IF(J388="Receita",D388,-D388))</f>
        <v/>
      </c>
      <c r="L388" s="12" t="str">
        <f aca="false">IF(C388="","",IFERROR(INDEX('Centros de custo'!$C$5:$C$64,MATCH(C388,'Centros de custo'!$A$5:$A$64,0)),""))</f>
        <v/>
      </c>
      <c r="M388" s="12" t="str">
        <f aca="false">IF(C388="","",IFERROR(INDEX('Centros de custo'!$E$5:$E$64,MATCH(C388,'Centros de custo'!$A$5:$A$64,0)),""))</f>
        <v/>
      </c>
      <c r="N388" s="12" t="str">
        <f aca="false">IF(B388="","",IF(C388="","Sem CC",IF(ISNA(MATCH(C388,'Centros de custo'!$A$5:$A$64,0)),"Inexistente",IF(INDEX('Centros de custo'!$F$5:$F$64,MATCH(C388,'Centros de custo'!$A$5:$A$64,0))="Não","Inativo","OK"))))</f>
        <v/>
      </c>
      <c r="O388" s="12" t="str">
        <f aca="false">IF(B388="","",IF(G388="Sem de-para","Sem de-para",IF(IFERROR(INDEX('De-para'!$G$5:$G$304,MATCH(B388,'De-para'!$A$5:$A$304,0)),"")&lt;&gt;"OK","De-para inválido",IF(N388="Sem CC","Sem centro de custo",IF(N388&lt;&gt;"OK","Centro de custo "&amp;LOWER(N388),"OK")))))</f>
        <v/>
      </c>
    </row>
    <row r="389" customFormat="false" ht="15" hidden="false" customHeight="false" outlineLevel="0" collapsed="false">
      <c r="A389" s="18"/>
      <c r="B389" s="8"/>
      <c r="C389" s="8"/>
      <c r="D389" s="19"/>
      <c r="E389" s="11"/>
      <c r="F389" s="12" t="str">
        <f aca="false">IF(B389="","",IFERROR(INDEX('De-para'!$B$5:$B$304,MATCH(B389,'De-para'!$A$5:$A$304,0)),"Sem de-para"))</f>
        <v/>
      </c>
      <c r="G389" s="12" t="str">
        <f aca="false">IF(B389="","",IFERROR(INDEX('De-para'!$C$5:$C$304,MATCH(B389,'De-para'!$A$5:$A$304,0))&amp;"","Sem de-para"))</f>
        <v/>
      </c>
      <c r="H389" s="12" t="str">
        <f aca="false">IF(B389="","",IFERROR(INDEX('De-para'!$D$5:$D$304,MATCH(B389,'De-para'!$A$5:$A$304,0))&amp;"",""))</f>
        <v/>
      </c>
      <c r="I389" s="12" t="str">
        <f aca="false">IF(B389="","",IFERROR(INDEX('De-para'!$E$5:$E$304,MATCH(B389,'De-para'!$A$5:$A$304,0))&amp;"",""))</f>
        <v/>
      </c>
      <c r="J389" s="12" t="str">
        <f aca="false">IF(B389="","",IFERROR(INDEX('De-para'!$F$5:$F$304,MATCH(B389,'De-para'!$A$5:$A$304,0))&amp;"",""))</f>
        <v/>
      </c>
      <c r="K389" s="13" t="str">
        <f aca="false">IF(OR(J389="",D389=""),"",IF(J389="Receita",D389,-D389))</f>
        <v/>
      </c>
      <c r="L389" s="12" t="str">
        <f aca="false">IF(C389="","",IFERROR(INDEX('Centros de custo'!$C$5:$C$64,MATCH(C389,'Centros de custo'!$A$5:$A$64,0)),""))</f>
        <v/>
      </c>
      <c r="M389" s="12" t="str">
        <f aca="false">IF(C389="","",IFERROR(INDEX('Centros de custo'!$E$5:$E$64,MATCH(C389,'Centros de custo'!$A$5:$A$64,0)),""))</f>
        <v/>
      </c>
      <c r="N389" s="12" t="str">
        <f aca="false">IF(B389="","",IF(C389="","Sem CC",IF(ISNA(MATCH(C389,'Centros de custo'!$A$5:$A$64,0)),"Inexistente",IF(INDEX('Centros de custo'!$F$5:$F$64,MATCH(C389,'Centros de custo'!$A$5:$A$64,0))="Não","Inativo","OK"))))</f>
        <v/>
      </c>
      <c r="O389" s="12" t="str">
        <f aca="false">IF(B389="","",IF(G389="Sem de-para","Sem de-para",IF(IFERROR(INDEX('De-para'!$G$5:$G$304,MATCH(B389,'De-para'!$A$5:$A$304,0)),"")&lt;&gt;"OK","De-para inválido",IF(N389="Sem CC","Sem centro de custo",IF(N389&lt;&gt;"OK","Centro de custo "&amp;LOWER(N389),"OK")))))</f>
        <v/>
      </c>
    </row>
    <row r="390" customFormat="false" ht="15" hidden="false" customHeight="false" outlineLevel="0" collapsed="false">
      <c r="A390" s="18"/>
      <c r="B390" s="8"/>
      <c r="C390" s="8"/>
      <c r="D390" s="19"/>
      <c r="E390" s="11"/>
      <c r="F390" s="12" t="str">
        <f aca="false">IF(B390="","",IFERROR(INDEX('De-para'!$B$5:$B$304,MATCH(B390,'De-para'!$A$5:$A$304,0)),"Sem de-para"))</f>
        <v/>
      </c>
      <c r="G390" s="12" t="str">
        <f aca="false">IF(B390="","",IFERROR(INDEX('De-para'!$C$5:$C$304,MATCH(B390,'De-para'!$A$5:$A$304,0))&amp;"","Sem de-para"))</f>
        <v/>
      </c>
      <c r="H390" s="12" t="str">
        <f aca="false">IF(B390="","",IFERROR(INDEX('De-para'!$D$5:$D$304,MATCH(B390,'De-para'!$A$5:$A$304,0))&amp;"",""))</f>
        <v/>
      </c>
      <c r="I390" s="12" t="str">
        <f aca="false">IF(B390="","",IFERROR(INDEX('De-para'!$E$5:$E$304,MATCH(B390,'De-para'!$A$5:$A$304,0))&amp;"",""))</f>
        <v/>
      </c>
      <c r="J390" s="12" t="str">
        <f aca="false">IF(B390="","",IFERROR(INDEX('De-para'!$F$5:$F$304,MATCH(B390,'De-para'!$A$5:$A$304,0))&amp;"",""))</f>
        <v/>
      </c>
      <c r="K390" s="13" t="str">
        <f aca="false">IF(OR(J390="",D390=""),"",IF(J390="Receita",D390,-D390))</f>
        <v/>
      </c>
      <c r="L390" s="12" t="str">
        <f aca="false">IF(C390="","",IFERROR(INDEX('Centros de custo'!$C$5:$C$64,MATCH(C390,'Centros de custo'!$A$5:$A$64,0)),""))</f>
        <v/>
      </c>
      <c r="M390" s="12" t="str">
        <f aca="false">IF(C390="","",IFERROR(INDEX('Centros de custo'!$E$5:$E$64,MATCH(C390,'Centros de custo'!$A$5:$A$64,0)),""))</f>
        <v/>
      </c>
      <c r="N390" s="12" t="str">
        <f aca="false">IF(B390="","",IF(C390="","Sem CC",IF(ISNA(MATCH(C390,'Centros de custo'!$A$5:$A$64,0)),"Inexistente",IF(INDEX('Centros de custo'!$F$5:$F$64,MATCH(C390,'Centros de custo'!$A$5:$A$64,0))="Não","Inativo","OK"))))</f>
        <v/>
      </c>
      <c r="O390" s="12" t="str">
        <f aca="false">IF(B390="","",IF(G390="Sem de-para","Sem de-para",IF(IFERROR(INDEX('De-para'!$G$5:$G$304,MATCH(B390,'De-para'!$A$5:$A$304,0)),"")&lt;&gt;"OK","De-para inválido",IF(N390="Sem CC","Sem centro de custo",IF(N390&lt;&gt;"OK","Centro de custo "&amp;LOWER(N390),"OK")))))</f>
        <v/>
      </c>
    </row>
    <row r="391" customFormat="false" ht="15" hidden="false" customHeight="false" outlineLevel="0" collapsed="false">
      <c r="A391" s="18"/>
      <c r="B391" s="8"/>
      <c r="C391" s="8"/>
      <c r="D391" s="19"/>
      <c r="E391" s="11"/>
      <c r="F391" s="12" t="str">
        <f aca="false">IF(B391="","",IFERROR(INDEX('De-para'!$B$5:$B$304,MATCH(B391,'De-para'!$A$5:$A$304,0)),"Sem de-para"))</f>
        <v/>
      </c>
      <c r="G391" s="12" t="str">
        <f aca="false">IF(B391="","",IFERROR(INDEX('De-para'!$C$5:$C$304,MATCH(B391,'De-para'!$A$5:$A$304,0))&amp;"","Sem de-para"))</f>
        <v/>
      </c>
      <c r="H391" s="12" t="str">
        <f aca="false">IF(B391="","",IFERROR(INDEX('De-para'!$D$5:$D$304,MATCH(B391,'De-para'!$A$5:$A$304,0))&amp;"",""))</f>
        <v/>
      </c>
      <c r="I391" s="12" t="str">
        <f aca="false">IF(B391="","",IFERROR(INDEX('De-para'!$E$5:$E$304,MATCH(B391,'De-para'!$A$5:$A$304,0))&amp;"",""))</f>
        <v/>
      </c>
      <c r="J391" s="12" t="str">
        <f aca="false">IF(B391="","",IFERROR(INDEX('De-para'!$F$5:$F$304,MATCH(B391,'De-para'!$A$5:$A$304,0))&amp;"",""))</f>
        <v/>
      </c>
      <c r="K391" s="13" t="str">
        <f aca="false">IF(OR(J391="",D391=""),"",IF(J391="Receita",D391,-D391))</f>
        <v/>
      </c>
      <c r="L391" s="12" t="str">
        <f aca="false">IF(C391="","",IFERROR(INDEX('Centros de custo'!$C$5:$C$64,MATCH(C391,'Centros de custo'!$A$5:$A$64,0)),""))</f>
        <v/>
      </c>
      <c r="M391" s="12" t="str">
        <f aca="false">IF(C391="","",IFERROR(INDEX('Centros de custo'!$E$5:$E$64,MATCH(C391,'Centros de custo'!$A$5:$A$64,0)),""))</f>
        <v/>
      </c>
      <c r="N391" s="12" t="str">
        <f aca="false">IF(B391="","",IF(C391="","Sem CC",IF(ISNA(MATCH(C391,'Centros de custo'!$A$5:$A$64,0)),"Inexistente",IF(INDEX('Centros de custo'!$F$5:$F$64,MATCH(C391,'Centros de custo'!$A$5:$A$64,0))="Não","Inativo","OK"))))</f>
        <v/>
      </c>
      <c r="O391" s="12" t="str">
        <f aca="false">IF(B391="","",IF(G391="Sem de-para","Sem de-para",IF(IFERROR(INDEX('De-para'!$G$5:$G$304,MATCH(B391,'De-para'!$A$5:$A$304,0)),"")&lt;&gt;"OK","De-para inválido",IF(N391="Sem CC","Sem centro de custo",IF(N391&lt;&gt;"OK","Centro de custo "&amp;LOWER(N391),"OK")))))</f>
        <v/>
      </c>
    </row>
    <row r="392" customFormat="false" ht="15" hidden="false" customHeight="false" outlineLevel="0" collapsed="false">
      <c r="A392" s="18"/>
      <c r="B392" s="8"/>
      <c r="C392" s="8"/>
      <c r="D392" s="19"/>
      <c r="E392" s="11"/>
      <c r="F392" s="12" t="str">
        <f aca="false">IF(B392="","",IFERROR(INDEX('De-para'!$B$5:$B$304,MATCH(B392,'De-para'!$A$5:$A$304,0)),"Sem de-para"))</f>
        <v/>
      </c>
      <c r="G392" s="12" t="str">
        <f aca="false">IF(B392="","",IFERROR(INDEX('De-para'!$C$5:$C$304,MATCH(B392,'De-para'!$A$5:$A$304,0))&amp;"","Sem de-para"))</f>
        <v/>
      </c>
      <c r="H392" s="12" t="str">
        <f aca="false">IF(B392="","",IFERROR(INDEX('De-para'!$D$5:$D$304,MATCH(B392,'De-para'!$A$5:$A$304,0))&amp;"",""))</f>
        <v/>
      </c>
      <c r="I392" s="12" t="str">
        <f aca="false">IF(B392="","",IFERROR(INDEX('De-para'!$E$5:$E$304,MATCH(B392,'De-para'!$A$5:$A$304,0))&amp;"",""))</f>
        <v/>
      </c>
      <c r="J392" s="12" t="str">
        <f aca="false">IF(B392="","",IFERROR(INDEX('De-para'!$F$5:$F$304,MATCH(B392,'De-para'!$A$5:$A$304,0))&amp;"",""))</f>
        <v/>
      </c>
      <c r="K392" s="13" t="str">
        <f aca="false">IF(OR(J392="",D392=""),"",IF(J392="Receita",D392,-D392))</f>
        <v/>
      </c>
      <c r="L392" s="12" t="str">
        <f aca="false">IF(C392="","",IFERROR(INDEX('Centros de custo'!$C$5:$C$64,MATCH(C392,'Centros de custo'!$A$5:$A$64,0)),""))</f>
        <v/>
      </c>
      <c r="M392" s="12" t="str">
        <f aca="false">IF(C392="","",IFERROR(INDEX('Centros de custo'!$E$5:$E$64,MATCH(C392,'Centros de custo'!$A$5:$A$64,0)),""))</f>
        <v/>
      </c>
      <c r="N392" s="12" t="str">
        <f aca="false">IF(B392="","",IF(C392="","Sem CC",IF(ISNA(MATCH(C392,'Centros de custo'!$A$5:$A$64,0)),"Inexistente",IF(INDEX('Centros de custo'!$F$5:$F$64,MATCH(C392,'Centros de custo'!$A$5:$A$64,0))="Não","Inativo","OK"))))</f>
        <v/>
      </c>
      <c r="O392" s="12" t="str">
        <f aca="false">IF(B392="","",IF(G392="Sem de-para","Sem de-para",IF(IFERROR(INDEX('De-para'!$G$5:$G$304,MATCH(B392,'De-para'!$A$5:$A$304,0)),"")&lt;&gt;"OK","De-para inválido",IF(N392="Sem CC","Sem centro de custo",IF(N392&lt;&gt;"OK","Centro de custo "&amp;LOWER(N392),"OK")))))</f>
        <v/>
      </c>
    </row>
    <row r="393" customFormat="false" ht="15" hidden="false" customHeight="false" outlineLevel="0" collapsed="false">
      <c r="A393" s="18"/>
      <c r="B393" s="8"/>
      <c r="C393" s="8"/>
      <c r="D393" s="19"/>
      <c r="E393" s="11"/>
      <c r="F393" s="12" t="str">
        <f aca="false">IF(B393="","",IFERROR(INDEX('De-para'!$B$5:$B$304,MATCH(B393,'De-para'!$A$5:$A$304,0)),"Sem de-para"))</f>
        <v/>
      </c>
      <c r="G393" s="12" t="str">
        <f aca="false">IF(B393="","",IFERROR(INDEX('De-para'!$C$5:$C$304,MATCH(B393,'De-para'!$A$5:$A$304,0))&amp;"","Sem de-para"))</f>
        <v/>
      </c>
      <c r="H393" s="12" t="str">
        <f aca="false">IF(B393="","",IFERROR(INDEX('De-para'!$D$5:$D$304,MATCH(B393,'De-para'!$A$5:$A$304,0))&amp;"",""))</f>
        <v/>
      </c>
      <c r="I393" s="12" t="str">
        <f aca="false">IF(B393="","",IFERROR(INDEX('De-para'!$E$5:$E$304,MATCH(B393,'De-para'!$A$5:$A$304,0))&amp;"",""))</f>
        <v/>
      </c>
      <c r="J393" s="12" t="str">
        <f aca="false">IF(B393="","",IFERROR(INDEX('De-para'!$F$5:$F$304,MATCH(B393,'De-para'!$A$5:$A$304,0))&amp;"",""))</f>
        <v/>
      </c>
      <c r="K393" s="13" t="str">
        <f aca="false">IF(OR(J393="",D393=""),"",IF(J393="Receita",D393,-D393))</f>
        <v/>
      </c>
      <c r="L393" s="12" t="str">
        <f aca="false">IF(C393="","",IFERROR(INDEX('Centros de custo'!$C$5:$C$64,MATCH(C393,'Centros de custo'!$A$5:$A$64,0)),""))</f>
        <v/>
      </c>
      <c r="M393" s="12" t="str">
        <f aca="false">IF(C393="","",IFERROR(INDEX('Centros de custo'!$E$5:$E$64,MATCH(C393,'Centros de custo'!$A$5:$A$64,0)),""))</f>
        <v/>
      </c>
      <c r="N393" s="12" t="str">
        <f aca="false">IF(B393="","",IF(C393="","Sem CC",IF(ISNA(MATCH(C393,'Centros de custo'!$A$5:$A$64,0)),"Inexistente",IF(INDEX('Centros de custo'!$F$5:$F$64,MATCH(C393,'Centros de custo'!$A$5:$A$64,0))="Não","Inativo","OK"))))</f>
        <v/>
      </c>
      <c r="O393" s="12" t="str">
        <f aca="false">IF(B393="","",IF(G393="Sem de-para","Sem de-para",IF(IFERROR(INDEX('De-para'!$G$5:$G$304,MATCH(B393,'De-para'!$A$5:$A$304,0)),"")&lt;&gt;"OK","De-para inválido",IF(N393="Sem CC","Sem centro de custo",IF(N393&lt;&gt;"OK","Centro de custo "&amp;LOWER(N393),"OK")))))</f>
        <v/>
      </c>
    </row>
    <row r="394" customFormat="false" ht="15" hidden="false" customHeight="false" outlineLevel="0" collapsed="false">
      <c r="A394" s="18"/>
      <c r="B394" s="8"/>
      <c r="C394" s="8"/>
      <c r="D394" s="19"/>
      <c r="E394" s="11"/>
      <c r="F394" s="12" t="str">
        <f aca="false">IF(B394="","",IFERROR(INDEX('De-para'!$B$5:$B$304,MATCH(B394,'De-para'!$A$5:$A$304,0)),"Sem de-para"))</f>
        <v/>
      </c>
      <c r="G394" s="12" t="str">
        <f aca="false">IF(B394="","",IFERROR(INDEX('De-para'!$C$5:$C$304,MATCH(B394,'De-para'!$A$5:$A$304,0))&amp;"","Sem de-para"))</f>
        <v/>
      </c>
      <c r="H394" s="12" t="str">
        <f aca="false">IF(B394="","",IFERROR(INDEX('De-para'!$D$5:$D$304,MATCH(B394,'De-para'!$A$5:$A$304,0))&amp;"",""))</f>
        <v/>
      </c>
      <c r="I394" s="12" t="str">
        <f aca="false">IF(B394="","",IFERROR(INDEX('De-para'!$E$5:$E$304,MATCH(B394,'De-para'!$A$5:$A$304,0))&amp;"",""))</f>
        <v/>
      </c>
      <c r="J394" s="12" t="str">
        <f aca="false">IF(B394="","",IFERROR(INDEX('De-para'!$F$5:$F$304,MATCH(B394,'De-para'!$A$5:$A$304,0))&amp;"",""))</f>
        <v/>
      </c>
      <c r="K394" s="13" t="str">
        <f aca="false">IF(OR(J394="",D394=""),"",IF(J394="Receita",D394,-D394))</f>
        <v/>
      </c>
      <c r="L394" s="12" t="str">
        <f aca="false">IF(C394="","",IFERROR(INDEX('Centros de custo'!$C$5:$C$64,MATCH(C394,'Centros de custo'!$A$5:$A$64,0)),""))</f>
        <v/>
      </c>
      <c r="M394" s="12" t="str">
        <f aca="false">IF(C394="","",IFERROR(INDEX('Centros de custo'!$E$5:$E$64,MATCH(C394,'Centros de custo'!$A$5:$A$64,0)),""))</f>
        <v/>
      </c>
      <c r="N394" s="12" t="str">
        <f aca="false">IF(B394="","",IF(C394="","Sem CC",IF(ISNA(MATCH(C394,'Centros de custo'!$A$5:$A$64,0)),"Inexistente",IF(INDEX('Centros de custo'!$F$5:$F$64,MATCH(C394,'Centros de custo'!$A$5:$A$64,0))="Não","Inativo","OK"))))</f>
        <v/>
      </c>
      <c r="O394" s="12" t="str">
        <f aca="false">IF(B394="","",IF(G394="Sem de-para","Sem de-para",IF(IFERROR(INDEX('De-para'!$G$5:$G$304,MATCH(B394,'De-para'!$A$5:$A$304,0)),"")&lt;&gt;"OK","De-para inválido",IF(N394="Sem CC","Sem centro de custo",IF(N394&lt;&gt;"OK","Centro de custo "&amp;LOWER(N394),"OK")))))</f>
        <v/>
      </c>
    </row>
    <row r="395" customFormat="false" ht="15" hidden="false" customHeight="false" outlineLevel="0" collapsed="false">
      <c r="A395" s="18"/>
      <c r="B395" s="8"/>
      <c r="C395" s="8"/>
      <c r="D395" s="19"/>
      <c r="E395" s="11"/>
      <c r="F395" s="12" t="str">
        <f aca="false">IF(B395="","",IFERROR(INDEX('De-para'!$B$5:$B$304,MATCH(B395,'De-para'!$A$5:$A$304,0)),"Sem de-para"))</f>
        <v/>
      </c>
      <c r="G395" s="12" t="str">
        <f aca="false">IF(B395="","",IFERROR(INDEX('De-para'!$C$5:$C$304,MATCH(B395,'De-para'!$A$5:$A$304,0))&amp;"","Sem de-para"))</f>
        <v/>
      </c>
      <c r="H395" s="12" t="str">
        <f aca="false">IF(B395="","",IFERROR(INDEX('De-para'!$D$5:$D$304,MATCH(B395,'De-para'!$A$5:$A$304,0))&amp;"",""))</f>
        <v/>
      </c>
      <c r="I395" s="12" t="str">
        <f aca="false">IF(B395="","",IFERROR(INDEX('De-para'!$E$5:$E$304,MATCH(B395,'De-para'!$A$5:$A$304,0))&amp;"",""))</f>
        <v/>
      </c>
      <c r="J395" s="12" t="str">
        <f aca="false">IF(B395="","",IFERROR(INDEX('De-para'!$F$5:$F$304,MATCH(B395,'De-para'!$A$5:$A$304,0))&amp;"",""))</f>
        <v/>
      </c>
      <c r="K395" s="13" t="str">
        <f aca="false">IF(OR(J395="",D395=""),"",IF(J395="Receita",D395,-D395))</f>
        <v/>
      </c>
      <c r="L395" s="12" t="str">
        <f aca="false">IF(C395="","",IFERROR(INDEX('Centros de custo'!$C$5:$C$64,MATCH(C395,'Centros de custo'!$A$5:$A$64,0)),""))</f>
        <v/>
      </c>
      <c r="M395" s="12" t="str">
        <f aca="false">IF(C395="","",IFERROR(INDEX('Centros de custo'!$E$5:$E$64,MATCH(C395,'Centros de custo'!$A$5:$A$64,0)),""))</f>
        <v/>
      </c>
      <c r="N395" s="12" t="str">
        <f aca="false">IF(B395="","",IF(C395="","Sem CC",IF(ISNA(MATCH(C395,'Centros de custo'!$A$5:$A$64,0)),"Inexistente",IF(INDEX('Centros de custo'!$F$5:$F$64,MATCH(C395,'Centros de custo'!$A$5:$A$64,0))="Não","Inativo","OK"))))</f>
        <v/>
      </c>
      <c r="O395" s="12" t="str">
        <f aca="false">IF(B395="","",IF(G395="Sem de-para","Sem de-para",IF(IFERROR(INDEX('De-para'!$G$5:$G$304,MATCH(B395,'De-para'!$A$5:$A$304,0)),"")&lt;&gt;"OK","De-para inválido",IF(N395="Sem CC","Sem centro de custo",IF(N395&lt;&gt;"OK","Centro de custo "&amp;LOWER(N395),"OK")))))</f>
        <v/>
      </c>
    </row>
    <row r="396" customFormat="false" ht="15" hidden="false" customHeight="false" outlineLevel="0" collapsed="false">
      <c r="A396" s="18"/>
      <c r="B396" s="8"/>
      <c r="C396" s="8"/>
      <c r="D396" s="19"/>
      <c r="E396" s="11"/>
      <c r="F396" s="12" t="str">
        <f aca="false">IF(B396="","",IFERROR(INDEX('De-para'!$B$5:$B$304,MATCH(B396,'De-para'!$A$5:$A$304,0)),"Sem de-para"))</f>
        <v/>
      </c>
      <c r="G396" s="12" t="str">
        <f aca="false">IF(B396="","",IFERROR(INDEX('De-para'!$C$5:$C$304,MATCH(B396,'De-para'!$A$5:$A$304,0))&amp;"","Sem de-para"))</f>
        <v/>
      </c>
      <c r="H396" s="12" t="str">
        <f aca="false">IF(B396="","",IFERROR(INDEX('De-para'!$D$5:$D$304,MATCH(B396,'De-para'!$A$5:$A$304,0))&amp;"",""))</f>
        <v/>
      </c>
      <c r="I396" s="12" t="str">
        <f aca="false">IF(B396="","",IFERROR(INDEX('De-para'!$E$5:$E$304,MATCH(B396,'De-para'!$A$5:$A$304,0))&amp;"",""))</f>
        <v/>
      </c>
      <c r="J396" s="12" t="str">
        <f aca="false">IF(B396="","",IFERROR(INDEX('De-para'!$F$5:$F$304,MATCH(B396,'De-para'!$A$5:$A$304,0))&amp;"",""))</f>
        <v/>
      </c>
      <c r="K396" s="13" t="str">
        <f aca="false">IF(OR(J396="",D396=""),"",IF(J396="Receita",D396,-D396))</f>
        <v/>
      </c>
      <c r="L396" s="12" t="str">
        <f aca="false">IF(C396="","",IFERROR(INDEX('Centros de custo'!$C$5:$C$64,MATCH(C396,'Centros de custo'!$A$5:$A$64,0)),""))</f>
        <v/>
      </c>
      <c r="M396" s="12" t="str">
        <f aca="false">IF(C396="","",IFERROR(INDEX('Centros de custo'!$E$5:$E$64,MATCH(C396,'Centros de custo'!$A$5:$A$64,0)),""))</f>
        <v/>
      </c>
      <c r="N396" s="12" t="str">
        <f aca="false">IF(B396="","",IF(C396="","Sem CC",IF(ISNA(MATCH(C396,'Centros de custo'!$A$5:$A$64,0)),"Inexistente",IF(INDEX('Centros de custo'!$F$5:$F$64,MATCH(C396,'Centros de custo'!$A$5:$A$64,0))="Não","Inativo","OK"))))</f>
        <v/>
      </c>
      <c r="O396" s="12" t="str">
        <f aca="false">IF(B396="","",IF(G396="Sem de-para","Sem de-para",IF(IFERROR(INDEX('De-para'!$G$5:$G$304,MATCH(B396,'De-para'!$A$5:$A$304,0)),"")&lt;&gt;"OK","De-para inválido",IF(N396="Sem CC","Sem centro de custo",IF(N396&lt;&gt;"OK","Centro de custo "&amp;LOWER(N396),"OK")))))</f>
        <v/>
      </c>
    </row>
    <row r="397" customFormat="false" ht="15" hidden="false" customHeight="false" outlineLevel="0" collapsed="false">
      <c r="A397" s="18"/>
      <c r="B397" s="8"/>
      <c r="C397" s="8"/>
      <c r="D397" s="19"/>
      <c r="E397" s="11"/>
      <c r="F397" s="12" t="str">
        <f aca="false">IF(B397="","",IFERROR(INDEX('De-para'!$B$5:$B$304,MATCH(B397,'De-para'!$A$5:$A$304,0)),"Sem de-para"))</f>
        <v/>
      </c>
      <c r="G397" s="12" t="str">
        <f aca="false">IF(B397="","",IFERROR(INDEX('De-para'!$C$5:$C$304,MATCH(B397,'De-para'!$A$5:$A$304,0))&amp;"","Sem de-para"))</f>
        <v/>
      </c>
      <c r="H397" s="12" t="str">
        <f aca="false">IF(B397="","",IFERROR(INDEX('De-para'!$D$5:$D$304,MATCH(B397,'De-para'!$A$5:$A$304,0))&amp;"",""))</f>
        <v/>
      </c>
      <c r="I397" s="12" t="str">
        <f aca="false">IF(B397="","",IFERROR(INDEX('De-para'!$E$5:$E$304,MATCH(B397,'De-para'!$A$5:$A$304,0))&amp;"",""))</f>
        <v/>
      </c>
      <c r="J397" s="12" t="str">
        <f aca="false">IF(B397="","",IFERROR(INDEX('De-para'!$F$5:$F$304,MATCH(B397,'De-para'!$A$5:$A$304,0))&amp;"",""))</f>
        <v/>
      </c>
      <c r="K397" s="13" t="str">
        <f aca="false">IF(OR(J397="",D397=""),"",IF(J397="Receita",D397,-D397))</f>
        <v/>
      </c>
      <c r="L397" s="12" t="str">
        <f aca="false">IF(C397="","",IFERROR(INDEX('Centros de custo'!$C$5:$C$64,MATCH(C397,'Centros de custo'!$A$5:$A$64,0)),""))</f>
        <v/>
      </c>
      <c r="M397" s="12" t="str">
        <f aca="false">IF(C397="","",IFERROR(INDEX('Centros de custo'!$E$5:$E$64,MATCH(C397,'Centros de custo'!$A$5:$A$64,0)),""))</f>
        <v/>
      </c>
      <c r="N397" s="12" t="str">
        <f aca="false">IF(B397="","",IF(C397="","Sem CC",IF(ISNA(MATCH(C397,'Centros de custo'!$A$5:$A$64,0)),"Inexistente",IF(INDEX('Centros de custo'!$F$5:$F$64,MATCH(C397,'Centros de custo'!$A$5:$A$64,0))="Não","Inativo","OK"))))</f>
        <v/>
      </c>
      <c r="O397" s="12" t="str">
        <f aca="false">IF(B397="","",IF(G397="Sem de-para","Sem de-para",IF(IFERROR(INDEX('De-para'!$G$5:$G$304,MATCH(B397,'De-para'!$A$5:$A$304,0)),"")&lt;&gt;"OK","De-para inválido",IF(N397="Sem CC","Sem centro de custo",IF(N397&lt;&gt;"OK","Centro de custo "&amp;LOWER(N397),"OK")))))</f>
        <v/>
      </c>
    </row>
    <row r="398" customFormat="false" ht="15" hidden="false" customHeight="false" outlineLevel="0" collapsed="false">
      <c r="A398" s="18"/>
      <c r="B398" s="8"/>
      <c r="C398" s="8"/>
      <c r="D398" s="19"/>
      <c r="E398" s="11"/>
      <c r="F398" s="12" t="str">
        <f aca="false">IF(B398="","",IFERROR(INDEX('De-para'!$B$5:$B$304,MATCH(B398,'De-para'!$A$5:$A$304,0)),"Sem de-para"))</f>
        <v/>
      </c>
      <c r="G398" s="12" t="str">
        <f aca="false">IF(B398="","",IFERROR(INDEX('De-para'!$C$5:$C$304,MATCH(B398,'De-para'!$A$5:$A$304,0))&amp;"","Sem de-para"))</f>
        <v/>
      </c>
      <c r="H398" s="12" t="str">
        <f aca="false">IF(B398="","",IFERROR(INDEX('De-para'!$D$5:$D$304,MATCH(B398,'De-para'!$A$5:$A$304,0))&amp;"",""))</f>
        <v/>
      </c>
      <c r="I398" s="12" t="str">
        <f aca="false">IF(B398="","",IFERROR(INDEX('De-para'!$E$5:$E$304,MATCH(B398,'De-para'!$A$5:$A$304,0))&amp;"",""))</f>
        <v/>
      </c>
      <c r="J398" s="12" t="str">
        <f aca="false">IF(B398="","",IFERROR(INDEX('De-para'!$F$5:$F$304,MATCH(B398,'De-para'!$A$5:$A$304,0))&amp;"",""))</f>
        <v/>
      </c>
      <c r="K398" s="13" t="str">
        <f aca="false">IF(OR(J398="",D398=""),"",IF(J398="Receita",D398,-D398))</f>
        <v/>
      </c>
      <c r="L398" s="12" t="str">
        <f aca="false">IF(C398="","",IFERROR(INDEX('Centros de custo'!$C$5:$C$64,MATCH(C398,'Centros de custo'!$A$5:$A$64,0)),""))</f>
        <v/>
      </c>
      <c r="M398" s="12" t="str">
        <f aca="false">IF(C398="","",IFERROR(INDEX('Centros de custo'!$E$5:$E$64,MATCH(C398,'Centros de custo'!$A$5:$A$64,0)),""))</f>
        <v/>
      </c>
      <c r="N398" s="12" t="str">
        <f aca="false">IF(B398="","",IF(C398="","Sem CC",IF(ISNA(MATCH(C398,'Centros de custo'!$A$5:$A$64,0)),"Inexistente",IF(INDEX('Centros de custo'!$F$5:$F$64,MATCH(C398,'Centros de custo'!$A$5:$A$64,0))="Não","Inativo","OK"))))</f>
        <v/>
      </c>
      <c r="O398" s="12" t="str">
        <f aca="false">IF(B398="","",IF(G398="Sem de-para","Sem de-para",IF(IFERROR(INDEX('De-para'!$G$5:$G$304,MATCH(B398,'De-para'!$A$5:$A$304,0)),"")&lt;&gt;"OK","De-para inválido",IF(N398="Sem CC","Sem centro de custo",IF(N398&lt;&gt;"OK","Centro de custo "&amp;LOWER(N398),"OK")))))</f>
        <v/>
      </c>
    </row>
    <row r="399" customFormat="false" ht="15" hidden="false" customHeight="false" outlineLevel="0" collapsed="false">
      <c r="A399" s="18"/>
      <c r="B399" s="8"/>
      <c r="C399" s="8"/>
      <c r="D399" s="19"/>
      <c r="E399" s="11"/>
      <c r="F399" s="12" t="str">
        <f aca="false">IF(B399="","",IFERROR(INDEX('De-para'!$B$5:$B$304,MATCH(B399,'De-para'!$A$5:$A$304,0)),"Sem de-para"))</f>
        <v/>
      </c>
      <c r="G399" s="12" t="str">
        <f aca="false">IF(B399="","",IFERROR(INDEX('De-para'!$C$5:$C$304,MATCH(B399,'De-para'!$A$5:$A$304,0))&amp;"","Sem de-para"))</f>
        <v/>
      </c>
      <c r="H399" s="12" t="str">
        <f aca="false">IF(B399="","",IFERROR(INDEX('De-para'!$D$5:$D$304,MATCH(B399,'De-para'!$A$5:$A$304,0))&amp;"",""))</f>
        <v/>
      </c>
      <c r="I399" s="12" t="str">
        <f aca="false">IF(B399="","",IFERROR(INDEX('De-para'!$E$5:$E$304,MATCH(B399,'De-para'!$A$5:$A$304,0))&amp;"",""))</f>
        <v/>
      </c>
      <c r="J399" s="12" t="str">
        <f aca="false">IF(B399="","",IFERROR(INDEX('De-para'!$F$5:$F$304,MATCH(B399,'De-para'!$A$5:$A$304,0))&amp;"",""))</f>
        <v/>
      </c>
      <c r="K399" s="13" t="str">
        <f aca="false">IF(OR(J399="",D399=""),"",IF(J399="Receita",D399,-D399))</f>
        <v/>
      </c>
      <c r="L399" s="12" t="str">
        <f aca="false">IF(C399="","",IFERROR(INDEX('Centros de custo'!$C$5:$C$64,MATCH(C399,'Centros de custo'!$A$5:$A$64,0)),""))</f>
        <v/>
      </c>
      <c r="M399" s="12" t="str">
        <f aca="false">IF(C399="","",IFERROR(INDEX('Centros de custo'!$E$5:$E$64,MATCH(C399,'Centros de custo'!$A$5:$A$64,0)),""))</f>
        <v/>
      </c>
      <c r="N399" s="12" t="str">
        <f aca="false">IF(B399="","",IF(C399="","Sem CC",IF(ISNA(MATCH(C399,'Centros de custo'!$A$5:$A$64,0)),"Inexistente",IF(INDEX('Centros de custo'!$F$5:$F$64,MATCH(C399,'Centros de custo'!$A$5:$A$64,0))="Não","Inativo","OK"))))</f>
        <v/>
      </c>
      <c r="O399" s="12" t="str">
        <f aca="false">IF(B399="","",IF(G399="Sem de-para","Sem de-para",IF(IFERROR(INDEX('De-para'!$G$5:$G$304,MATCH(B399,'De-para'!$A$5:$A$304,0)),"")&lt;&gt;"OK","De-para inválido",IF(N399="Sem CC","Sem centro de custo",IF(N399&lt;&gt;"OK","Centro de custo "&amp;LOWER(N399),"OK")))))</f>
        <v/>
      </c>
    </row>
    <row r="400" customFormat="false" ht="15" hidden="false" customHeight="false" outlineLevel="0" collapsed="false">
      <c r="A400" s="18"/>
      <c r="B400" s="8"/>
      <c r="C400" s="8"/>
      <c r="D400" s="19"/>
      <c r="E400" s="11"/>
      <c r="F400" s="12" t="str">
        <f aca="false">IF(B400="","",IFERROR(INDEX('De-para'!$B$5:$B$304,MATCH(B400,'De-para'!$A$5:$A$304,0)),"Sem de-para"))</f>
        <v/>
      </c>
      <c r="G400" s="12" t="str">
        <f aca="false">IF(B400="","",IFERROR(INDEX('De-para'!$C$5:$C$304,MATCH(B400,'De-para'!$A$5:$A$304,0))&amp;"","Sem de-para"))</f>
        <v/>
      </c>
      <c r="H400" s="12" t="str">
        <f aca="false">IF(B400="","",IFERROR(INDEX('De-para'!$D$5:$D$304,MATCH(B400,'De-para'!$A$5:$A$304,0))&amp;"",""))</f>
        <v/>
      </c>
      <c r="I400" s="12" t="str">
        <f aca="false">IF(B400="","",IFERROR(INDEX('De-para'!$E$5:$E$304,MATCH(B400,'De-para'!$A$5:$A$304,0))&amp;"",""))</f>
        <v/>
      </c>
      <c r="J400" s="12" t="str">
        <f aca="false">IF(B400="","",IFERROR(INDEX('De-para'!$F$5:$F$304,MATCH(B400,'De-para'!$A$5:$A$304,0))&amp;"",""))</f>
        <v/>
      </c>
      <c r="K400" s="13" t="str">
        <f aca="false">IF(OR(J400="",D400=""),"",IF(J400="Receita",D400,-D400))</f>
        <v/>
      </c>
      <c r="L400" s="12" t="str">
        <f aca="false">IF(C400="","",IFERROR(INDEX('Centros de custo'!$C$5:$C$64,MATCH(C400,'Centros de custo'!$A$5:$A$64,0)),""))</f>
        <v/>
      </c>
      <c r="M400" s="12" t="str">
        <f aca="false">IF(C400="","",IFERROR(INDEX('Centros de custo'!$E$5:$E$64,MATCH(C400,'Centros de custo'!$A$5:$A$64,0)),""))</f>
        <v/>
      </c>
      <c r="N400" s="12" t="str">
        <f aca="false">IF(B400="","",IF(C400="","Sem CC",IF(ISNA(MATCH(C400,'Centros de custo'!$A$5:$A$64,0)),"Inexistente",IF(INDEX('Centros de custo'!$F$5:$F$64,MATCH(C400,'Centros de custo'!$A$5:$A$64,0))="Não","Inativo","OK"))))</f>
        <v/>
      </c>
      <c r="O400" s="12" t="str">
        <f aca="false">IF(B400="","",IF(G400="Sem de-para","Sem de-para",IF(IFERROR(INDEX('De-para'!$G$5:$G$304,MATCH(B400,'De-para'!$A$5:$A$304,0)),"")&lt;&gt;"OK","De-para inválido",IF(N400="Sem CC","Sem centro de custo",IF(N400&lt;&gt;"OK","Centro de custo "&amp;LOWER(N400),"OK")))))</f>
        <v/>
      </c>
    </row>
    <row r="401" customFormat="false" ht="15" hidden="false" customHeight="false" outlineLevel="0" collapsed="false">
      <c r="A401" s="18"/>
      <c r="B401" s="8"/>
      <c r="C401" s="8"/>
      <c r="D401" s="19"/>
      <c r="E401" s="11"/>
      <c r="F401" s="12" t="str">
        <f aca="false">IF(B401="","",IFERROR(INDEX('De-para'!$B$5:$B$304,MATCH(B401,'De-para'!$A$5:$A$304,0)),"Sem de-para"))</f>
        <v/>
      </c>
      <c r="G401" s="12" t="str">
        <f aca="false">IF(B401="","",IFERROR(INDEX('De-para'!$C$5:$C$304,MATCH(B401,'De-para'!$A$5:$A$304,0))&amp;"","Sem de-para"))</f>
        <v/>
      </c>
      <c r="H401" s="12" t="str">
        <f aca="false">IF(B401="","",IFERROR(INDEX('De-para'!$D$5:$D$304,MATCH(B401,'De-para'!$A$5:$A$304,0))&amp;"",""))</f>
        <v/>
      </c>
      <c r="I401" s="12" t="str">
        <f aca="false">IF(B401="","",IFERROR(INDEX('De-para'!$E$5:$E$304,MATCH(B401,'De-para'!$A$5:$A$304,0))&amp;"",""))</f>
        <v/>
      </c>
      <c r="J401" s="12" t="str">
        <f aca="false">IF(B401="","",IFERROR(INDEX('De-para'!$F$5:$F$304,MATCH(B401,'De-para'!$A$5:$A$304,0))&amp;"",""))</f>
        <v/>
      </c>
      <c r="K401" s="13" t="str">
        <f aca="false">IF(OR(J401="",D401=""),"",IF(J401="Receita",D401,-D401))</f>
        <v/>
      </c>
      <c r="L401" s="12" t="str">
        <f aca="false">IF(C401="","",IFERROR(INDEX('Centros de custo'!$C$5:$C$64,MATCH(C401,'Centros de custo'!$A$5:$A$64,0)),""))</f>
        <v/>
      </c>
      <c r="M401" s="12" t="str">
        <f aca="false">IF(C401="","",IFERROR(INDEX('Centros de custo'!$E$5:$E$64,MATCH(C401,'Centros de custo'!$A$5:$A$64,0)),""))</f>
        <v/>
      </c>
      <c r="N401" s="12" t="str">
        <f aca="false">IF(B401="","",IF(C401="","Sem CC",IF(ISNA(MATCH(C401,'Centros de custo'!$A$5:$A$64,0)),"Inexistente",IF(INDEX('Centros de custo'!$F$5:$F$64,MATCH(C401,'Centros de custo'!$A$5:$A$64,0))="Não","Inativo","OK"))))</f>
        <v/>
      </c>
      <c r="O401" s="12" t="str">
        <f aca="false">IF(B401="","",IF(G401="Sem de-para","Sem de-para",IF(IFERROR(INDEX('De-para'!$G$5:$G$304,MATCH(B401,'De-para'!$A$5:$A$304,0)),"")&lt;&gt;"OK","De-para inválido",IF(N401="Sem CC","Sem centro de custo",IF(N401&lt;&gt;"OK","Centro de custo "&amp;LOWER(N401),"OK")))))</f>
        <v/>
      </c>
    </row>
    <row r="402" customFormat="false" ht="15" hidden="false" customHeight="false" outlineLevel="0" collapsed="false">
      <c r="A402" s="18"/>
      <c r="B402" s="8"/>
      <c r="C402" s="8"/>
      <c r="D402" s="19"/>
      <c r="E402" s="11"/>
      <c r="F402" s="12" t="str">
        <f aca="false">IF(B402="","",IFERROR(INDEX('De-para'!$B$5:$B$304,MATCH(B402,'De-para'!$A$5:$A$304,0)),"Sem de-para"))</f>
        <v/>
      </c>
      <c r="G402" s="12" t="str">
        <f aca="false">IF(B402="","",IFERROR(INDEX('De-para'!$C$5:$C$304,MATCH(B402,'De-para'!$A$5:$A$304,0))&amp;"","Sem de-para"))</f>
        <v/>
      </c>
      <c r="H402" s="12" t="str">
        <f aca="false">IF(B402="","",IFERROR(INDEX('De-para'!$D$5:$D$304,MATCH(B402,'De-para'!$A$5:$A$304,0))&amp;"",""))</f>
        <v/>
      </c>
      <c r="I402" s="12" t="str">
        <f aca="false">IF(B402="","",IFERROR(INDEX('De-para'!$E$5:$E$304,MATCH(B402,'De-para'!$A$5:$A$304,0))&amp;"",""))</f>
        <v/>
      </c>
      <c r="J402" s="12" t="str">
        <f aca="false">IF(B402="","",IFERROR(INDEX('De-para'!$F$5:$F$304,MATCH(B402,'De-para'!$A$5:$A$304,0))&amp;"",""))</f>
        <v/>
      </c>
      <c r="K402" s="13" t="str">
        <f aca="false">IF(OR(J402="",D402=""),"",IF(J402="Receita",D402,-D402))</f>
        <v/>
      </c>
      <c r="L402" s="12" t="str">
        <f aca="false">IF(C402="","",IFERROR(INDEX('Centros de custo'!$C$5:$C$64,MATCH(C402,'Centros de custo'!$A$5:$A$64,0)),""))</f>
        <v/>
      </c>
      <c r="M402" s="12" t="str">
        <f aca="false">IF(C402="","",IFERROR(INDEX('Centros de custo'!$E$5:$E$64,MATCH(C402,'Centros de custo'!$A$5:$A$64,0)),""))</f>
        <v/>
      </c>
      <c r="N402" s="12" t="str">
        <f aca="false">IF(B402="","",IF(C402="","Sem CC",IF(ISNA(MATCH(C402,'Centros de custo'!$A$5:$A$64,0)),"Inexistente",IF(INDEX('Centros de custo'!$F$5:$F$64,MATCH(C402,'Centros de custo'!$A$5:$A$64,0))="Não","Inativo","OK"))))</f>
        <v/>
      </c>
      <c r="O402" s="12" t="str">
        <f aca="false">IF(B402="","",IF(G402="Sem de-para","Sem de-para",IF(IFERROR(INDEX('De-para'!$G$5:$G$304,MATCH(B402,'De-para'!$A$5:$A$304,0)),"")&lt;&gt;"OK","De-para inválido",IF(N402="Sem CC","Sem centro de custo",IF(N402&lt;&gt;"OK","Centro de custo "&amp;LOWER(N402),"OK")))))</f>
        <v/>
      </c>
    </row>
    <row r="403" customFormat="false" ht="15" hidden="false" customHeight="false" outlineLevel="0" collapsed="false">
      <c r="A403" s="18"/>
      <c r="B403" s="8"/>
      <c r="C403" s="8"/>
      <c r="D403" s="19"/>
      <c r="E403" s="11"/>
      <c r="F403" s="12" t="str">
        <f aca="false">IF(B403="","",IFERROR(INDEX('De-para'!$B$5:$B$304,MATCH(B403,'De-para'!$A$5:$A$304,0)),"Sem de-para"))</f>
        <v/>
      </c>
      <c r="G403" s="12" t="str">
        <f aca="false">IF(B403="","",IFERROR(INDEX('De-para'!$C$5:$C$304,MATCH(B403,'De-para'!$A$5:$A$304,0))&amp;"","Sem de-para"))</f>
        <v/>
      </c>
      <c r="H403" s="12" t="str">
        <f aca="false">IF(B403="","",IFERROR(INDEX('De-para'!$D$5:$D$304,MATCH(B403,'De-para'!$A$5:$A$304,0))&amp;"",""))</f>
        <v/>
      </c>
      <c r="I403" s="12" t="str">
        <f aca="false">IF(B403="","",IFERROR(INDEX('De-para'!$E$5:$E$304,MATCH(B403,'De-para'!$A$5:$A$304,0))&amp;"",""))</f>
        <v/>
      </c>
      <c r="J403" s="12" t="str">
        <f aca="false">IF(B403="","",IFERROR(INDEX('De-para'!$F$5:$F$304,MATCH(B403,'De-para'!$A$5:$A$304,0))&amp;"",""))</f>
        <v/>
      </c>
      <c r="K403" s="13" t="str">
        <f aca="false">IF(OR(J403="",D403=""),"",IF(J403="Receita",D403,-D403))</f>
        <v/>
      </c>
      <c r="L403" s="12" t="str">
        <f aca="false">IF(C403="","",IFERROR(INDEX('Centros de custo'!$C$5:$C$64,MATCH(C403,'Centros de custo'!$A$5:$A$64,0)),""))</f>
        <v/>
      </c>
      <c r="M403" s="12" t="str">
        <f aca="false">IF(C403="","",IFERROR(INDEX('Centros de custo'!$E$5:$E$64,MATCH(C403,'Centros de custo'!$A$5:$A$64,0)),""))</f>
        <v/>
      </c>
      <c r="N403" s="12" t="str">
        <f aca="false">IF(B403="","",IF(C403="","Sem CC",IF(ISNA(MATCH(C403,'Centros de custo'!$A$5:$A$64,0)),"Inexistente",IF(INDEX('Centros de custo'!$F$5:$F$64,MATCH(C403,'Centros de custo'!$A$5:$A$64,0))="Não","Inativo","OK"))))</f>
        <v/>
      </c>
      <c r="O403" s="12" t="str">
        <f aca="false">IF(B403="","",IF(G403="Sem de-para","Sem de-para",IF(IFERROR(INDEX('De-para'!$G$5:$G$304,MATCH(B403,'De-para'!$A$5:$A$304,0)),"")&lt;&gt;"OK","De-para inválido",IF(N403="Sem CC","Sem centro de custo",IF(N403&lt;&gt;"OK","Centro de custo "&amp;LOWER(N403),"OK")))))</f>
        <v/>
      </c>
    </row>
    <row r="404" customFormat="false" ht="15" hidden="false" customHeight="false" outlineLevel="0" collapsed="false">
      <c r="A404" s="18"/>
      <c r="B404" s="8"/>
      <c r="C404" s="8"/>
      <c r="D404" s="19"/>
      <c r="E404" s="11"/>
      <c r="F404" s="12" t="str">
        <f aca="false">IF(B404="","",IFERROR(INDEX('De-para'!$B$5:$B$304,MATCH(B404,'De-para'!$A$5:$A$304,0)),"Sem de-para"))</f>
        <v/>
      </c>
      <c r="G404" s="12" t="str">
        <f aca="false">IF(B404="","",IFERROR(INDEX('De-para'!$C$5:$C$304,MATCH(B404,'De-para'!$A$5:$A$304,0))&amp;"","Sem de-para"))</f>
        <v/>
      </c>
      <c r="H404" s="12" t="str">
        <f aca="false">IF(B404="","",IFERROR(INDEX('De-para'!$D$5:$D$304,MATCH(B404,'De-para'!$A$5:$A$304,0))&amp;"",""))</f>
        <v/>
      </c>
      <c r="I404" s="12" t="str">
        <f aca="false">IF(B404="","",IFERROR(INDEX('De-para'!$E$5:$E$304,MATCH(B404,'De-para'!$A$5:$A$304,0))&amp;"",""))</f>
        <v/>
      </c>
      <c r="J404" s="12" t="str">
        <f aca="false">IF(B404="","",IFERROR(INDEX('De-para'!$F$5:$F$304,MATCH(B404,'De-para'!$A$5:$A$304,0))&amp;"",""))</f>
        <v/>
      </c>
      <c r="K404" s="13" t="str">
        <f aca="false">IF(OR(J404="",D404=""),"",IF(J404="Receita",D404,-D404))</f>
        <v/>
      </c>
      <c r="L404" s="12" t="str">
        <f aca="false">IF(C404="","",IFERROR(INDEX('Centros de custo'!$C$5:$C$64,MATCH(C404,'Centros de custo'!$A$5:$A$64,0)),""))</f>
        <v/>
      </c>
      <c r="M404" s="12" t="str">
        <f aca="false">IF(C404="","",IFERROR(INDEX('Centros de custo'!$E$5:$E$64,MATCH(C404,'Centros de custo'!$A$5:$A$64,0)),""))</f>
        <v/>
      </c>
      <c r="N404" s="12" t="str">
        <f aca="false">IF(B404="","",IF(C404="","Sem CC",IF(ISNA(MATCH(C404,'Centros de custo'!$A$5:$A$64,0)),"Inexistente",IF(INDEX('Centros de custo'!$F$5:$F$64,MATCH(C404,'Centros de custo'!$A$5:$A$64,0))="Não","Inativo","OK"))))</f>
        <v/>
      </c>
      <c r="O404" s="12" t="str">
        <f aca="false">IF(B404="","",IF(G404="Sem de-para","Sem de-para",IF(IFERROR(INDEX('De-para'!$G$5:$G$304,MATCH(B404,'De-para'!$A$5:$A$304,0)),"")&lt;&gt;"OK","De-para inválido",IF(N404="Sem CC","Sem centro de custo",IF(N404&lt;&gt;"OK","Centro de custo "&amp;LOWER(N404),"OK")))))</f>
        <v/>
      </c>
    </row>
    <row r="405" customFormat="false" ht="15" hidden="false" customHeight="false" outlineLevel="0" collapsed="false">
      <c r="A405" s="18"/>
      <c r="B405" s="8"/>
      <c r="C405" s="8"/>
      <c r="D405" s="19"/>
      <c r="E405" s="11"/>
      <c r="F405" s="12" t="str">
        <f aca="false">IF(B405="","",IFERROR(INDEX('De-para'!$B$5:$B$304,MATCH(B405,'De-para'!$A$5:$A$304,0)),"Sem de-para"))</f>
        <v/>
      </c>
      <c r="G405" s="12" t="str">
        <f aca="false">IF(B405="","",IFERROR(INDEX('De-para'!$C$5:$C$304,MATCH(B405,'De-para'!$A$5:$A$304,0))&amp;"","Sem de-para"))</f>
        <v/>
      </c>
      <c r="H405" s="12" t="str">
        <f aca="false">IF(B405="","",IFERROR(INDEX('De-para'!$D$5:$D$304,MATCH(B405,'De-para'!$A$5:$A$304,0))&amp;"",""))</f>
        <v/>
      </c>
      <c r="I405" s="12" t="str">
        <f aca="false">IF(B405="","",IFERROR(INDEX('De-para'!$E$5:$E$304,MATCH(B405,'De-para'!$A$5:$A$304,0))&amp;"",""))</f>
        <v/>
      </c>
      <c r="J405" s="12" t="str">
        <f aca="false">IF(B405="","",IFERROR(INDEX('De-para'!$F$5:$F$304,MATCH(B405,'De-para'!$A$5:$A$304,0))&amp;"",""))</f>
        <v/>
      </c>
      <c r="K405" s="13" t="str">
        <f aca="false">IF(OR(J405="",D405=""),"",IF(J405="Receita",D405,-D405))</f>
        <v/>
      </c>
      <c r="L405" s="12" t="str">
        <f aca="false">IF(C405="","",IFERROR(INDEX('Centros de custo'!$C$5:$C$64,MATCH(C405,'Centros de custo'!$A$5:$A$64,0)),""))</f>
        <v/>
      </c>
      <c r="M405" s="12" t="str">
        <f aca="false">IF(C405="","",IFERROR(INDEX('Centros de custo'!$E$5:$E$64,MATCH(C405,'Centros de custo'!$A$5:$A$64,0)),""))</f>
        <v/>
      </c>
      <c r="N405" s="12" t="str">
        <f aca="false">IF(B405="","",IF(C405="","Sem CC",IF(ISNA(MATCH(C405,'Centros de custo'!$A$5:$A$64,0)),"Inexistente",IF(INDEX('Centros de custo'!$F$5:$F$64,MATCH(C405,'Centros de custo'!$A$5:$A$64,0))="Não","Inativo","OK"))))</f>
        <v/>
      </c>
      <c r="O405" s="12" t="str">
        <f aca="false">IF(B405="","",IF(G405="Sem de-para","Sem de-para",IF(IFERROR(INDEX('De-para'!$G$5:$G$304,MATCH(B405,'De-para'!$A$5:$A$304,0)),"")&lt;&gt;"OK","De-para inválido",IF(N405="Sem CC","Sem centro de custo",IF(N405&lt;&gt;"OK","Centro de custo "&amp;LOWER(N405),"OK")))))</f>
        <v/>
      </c>
    </row>
    <row r="406" customFormat="false" ht="15" hidden="false" customHeight="false" outlineLevel="0" collapsed="false">
      <c r="A406" s="18"/>
      <c r="B406" s="8"/>
      <c r="C406" s="8"/>
      <c r="D406" s="19"/>
      <c r="E406" s="11"/>
      <c r="F406" s="12" t="str">
        <f aca="false">IF(B406="","",IFERROR(INDEX('De-para'!$B$5:$B$304,MATCH(B406,'De-para'!$A$5:$A$304,0)),"Sem de-para"))</f>
        <v/>
      </c>
      <c r="G406" s="12" t="str">
        <f aca="false">IF(B406="","",IFERROR(INDEX('De-para'!$C$5:$C$304,MATCH(B406,'De-para'!$A$5:$A$304,0))&amp;"","Sem de-para"))</f>
        <v/>
      </c>
      <c r="H406" s="12" t="str">
        <f aca="false">IF(B406="","",IFERROR(INDEX('De-para'!$D$5:$D$304,MATCH(B406,'De-para'!$A$5:$A$304,0))&amp;"",""))</f>
        <v/>
      </c>
      <c r="I406" s="12" t="str">
        <f aca="false">IF(B406="","",IFERROR(INDEX('De-para'!$E$5:$E$304,MATCH(B406,'De-para'!$A$5:$A$304,0))&amp;"",""))</f>
        <v/>
      </c>
      <c r="J406" s="12" t="str">
        <f aca="false">IF(B406="","",IFERROR(INDEX('De-para'!$F$5:$F$304,MATCH(B406,'De-para'!$A$5:$A$304,0))&amp;"",""))</f>
        <v/>
      </c>
      <c r="K406" s="13" t="str">
        <f aca="false">IF(OR(J406="",D406=""),"",IF(J406="Receita",D406,-D406))</f>
        <v/>
      </c>
      <c r="L406" s="12" t="str">
        <f aca="false">IF(C406="","",IFERROR(INDEX('Centros de custo'!$C$5:$C$64,MATCH(C406,'Centros de custo'!$A$5:$A$64,0)),""))</f>
        <v/>
      </c>
      <c r="M406" s="12" t="str">
        <f aca="false">IF(C406="","",IFERROR(INDEX('Centros de custo'!$E$5:$E$64,MATCH(C406,'Centros de custo'!$A$5:$A$64,0)),""))</f>
        <v/>
      </c>
      <c r="N406" s="12" t="str">
        <f aca="false">IF(B406="","",IF(C406="","Sem CC",IF(ISNA(MATCH(C406,'Centros de custo'!$A$5:$A$64,0)),"Inexistente",IF(INDEX('Centros de custo'!$F$5:$F$64,MATCH(C406,'Centros de custo'!$A$5:$A$64,0))="Não","Inativo","OK"))))</f>
        <v/>
      </c>
      <c r="O406" s="12" t="str">
        <f aca="false">IF(B406="","",IF(G406="Sem de-para","Sem de-para",IF(IFERROR(INDEX('De-para'!$G$5:$G$304,MATCH(B406,'De-para'!$A$5:$A$304,0)),"")&lt;&gt;"OK","De-para inválido",IF(N406="Sem CC","Sem centro de custo",IF(N406&lt;&gt;"OK","Centro de custo "&amp;LOWER(N406),"OK")))))</f>
        <v/>
      </c>
    </row>
    <row r="407" customFormat="false" ht="15" hidden="false" customHeight="false" outlineLevel="0" collapsed="false">
      <c r="A407" s="18"/>
      <c r="B407" s="8"/>
      <c r="C407" s="8"/>
      <c r="D407" s="19"/>
      <c r="E407" s="11"/>
      <c r="F407" s="12" t="str">
        <f aca="false">IF(B407="","",IFERROR(INDEX('De-para'!$B$5:$B$304,MATCH(B407,'De-para'!$A$5:$A$304,0)),"Sem de-para"))</f>
        <v/>
      </c>
      <c r="G407" s="12" t="str">
        <f aca="false">IF(B407="","",IFERROR(INDEX('De-para'!$C$5:$C$304,MATCH(B407,'De-para'!$A$5:$A$304,0))&amp;"","Sem de-para"))</f>
        <v/>
      </c>
      <c r="H407" s="12" t="str">
        <f aca="false">IF(B407="","",IFERROR(INDEX('De-para'!$D$5:$D$304,MATCH(B407,'De-para'!$A$5:$A$304,0))&amp;"",""))</f>
        <v/>
      </c>
      <c r="I407" s="12" t="str">
        <f aca="false">IF(B407="","",IFERROR(INDEX('De-para'!$E$5:$E$304,MATCH(B407,'De-para'!$A$5:$A$304,0))&amp;"",""))</f>
        <v/>
      </c>
      <c r="J407" s="12" t="str">
        <f aca="false">IF(B407="","",IFERROR(INDEX('De-para'!$F$5:$F$304,MATCH(B407,'De-para'!$A$5:$A$304,0))&amp;"",""))</f>
        <v/>
      </c>
      <c r="K407" s="13" t="str">
        <f aca="false">IF(OR(J407="",D407=""),"",IF(J407="Receita",D407,-D407))</f>
        <v/>
      </c>
      <c r="L407" s="12" t="str">
        <f aca="false">IF(C407="","",IFERROR(INDEX('Centros de custo'!$C$5:$C$64,MATCH(C407,'Centros de custo'!$A$5:$A$64,0)),""))</f>
        <v/>
      </c>
      <c r="M407" s="12" t="str">
        <f aca="false">IF(C407="","",IFERROR(INDEX('Centros de custo'!$E$5:$E$64,MATCH(C407,'Centros de custo'!$A$5:$A$64,0)),""))</f>
        <v/>
      </c>
      <c r="N407" s="12" t="str">
        <f aca="false">IF(B407="","",IF(C407="","Sem CC",IF(ISNA(MATCH(C407,'Centros de custo'!$A$5:$A$64,0)),"Inexistente",IF(INDEX('Centros de custo'!$F$5:$F$64,MATCH(C407,'Centros de custo'!$A$5:$A$64,0))="Não","Inativo","OK"))))</f>
        <v/>
      </c>
      <c r="O407" s="12" t="str">
        <f aca="false">IF(B407="","",IF(G407="Sem de-para","Sem de-para",IF(IFERROR(INDEX('De-para'!$G$5:$G$304,MATCH(B407,'De-para'!$A$5:$A$304,0)),"")&lt;&gt;"OK","De-para inválido",IF(N407="Sem CC","Sem centro de custo",IF(N407&lt;&gt;"OK","Centro de custo "&amp;LOWER(N407),"OK")))))</f>
        <v/>
      </c>
    </row>
    <row r="408" customFormat="false" ht="15" hidden="false" customHeight="false" outlineLevel="0" collapsed="false">
      <c r="A408" s="18"/>
      <c r="B408" s="8"/>
      <c r="C408" s="8"/>
      <c r="D408" s="19"/>
      <c r="E408" s="11"/>
      <c r="F408" s="12" t="str">
        <f aca="false">IF(B408="","",IFERROR(INDEX('De-para'!$B$5:$B$304,MATCH(B408,'De-para'!$A$5:$A$304,0)),"Sem de-para"))</f>
        <v/>
      </c>
      <c r="G408" s="12" t="str">
        <f aca="false">IF(B408="","",IFERROR(INDEX('De-para'!$C$5:$C$304,MATCH(B408,'De-para'!$A$5:$A$304,0))&amp;"","Sem de-para"))</f>
        <v/>
      </c>
      <c r="H408" s="12" t="str">
        <f aca="false">IF(B408="","",IFERROR(INDEX('De-para'!$D$5:$D$304,MATCH(B408,'De-para'!$A$5:$A$304,0))&amp;"",""))</f>
        <v/>
      </c>
      <c r="I408" s="12" t="str">
        <f aca="false">IF(B408="","",IFERROR(INDEX('De-para'!$E$5:$E$304,MATCH(B408,'De-para'!$A$5:$A$304,0))&amp;"",""))</f>
        <v/>
      </c>
      <c r="J408" s="12" t="str">
        <f aca="false">IF(B408="","",IFERROR(INDEX('De-para'!$F$5:$F$304,MATCH(B408,'De-para'!$A$5:$A$304,0))&amp;"",""))</f>
        <v/>
      </c>
      <c r="K408" s="13" t="str">
        <f aca="false">IF(OR(J408="",D408=""),"",IF(J408="Receita",D408,-D408))</f>
        <v/>
      </c>
      <c r="L408" s="12" t="str">
        <f aca="false">IF(C408="","",IFERROR(INDEX('Centros de custo'!$C$5:$C$64,MATCH(C408,'Centros de custo'!$A$5:$A$64,0)),""))</f>
        <v/>
      </c>
      <c r="M408" s="12" t="str">
        <f aca="false">IF(C408="","",IFERROR(INDEX('Centros de custo'!$E$5:$E$64,MATCH(C408,'Centros de custo'!$A$5:$A$64,0)),""))</f>
        <v/>
      </c>
      <c r="N408" s="12" t="str">
        <f aca="false">IF(B408="","",IF(C408="","Sem CC",IF(ISNA(MATCH(C408,'Centros de custo'!$A$5:$A$64,0)),"Inexistente",IF(INDEX('Centros de custo'!$F$5:$F$64,MATCH(C408,'Centros de custo'!$A$5:$A$64,0))="Não","Inativo","OK"))))</f>
        <v/>
      </c>
      <c r="O408" s="12" t="str">
        <f aca="false">IF(B408="","",IF(G408="Sem de-para","Sem de-para",IF(IFERROR(INDEX('De-para'!$G$5:$G$304,MATCH(B408,'De-para'!$A$5:$A$304,0)),"")&lt;&gt;"OK","De-para inválido",IF(N408="Sem CC","Sem centro de custo",IF(N408&lt;&gt;"OK","Centro de custo "&amp;LOWER(N408),"OK")))))</f>
        <v/>
      </c>
    </row>
    <row r="409" customFormat="false" ht="15" hidden="false" customHeight="false" outlineLevel="0" collapsed="false">
      <c r="A409" s="18"/>
      <c r="B409" s="8"/>
      <c r="C409" s="8"/>
      <c r="D409" s="19"/>
      <c r="E409" s="11"/>
      <c r="F409" s="12" t="str">
        <f aca="false">IF(B409="","",IFERROR(INDEX('De-para'!$B$5:$B$304,MATCH(B409,'De-para'!$A$5:$A$304,0)),"Sem de-para"))</f>
        <v/>
      </c>
      <c r="G409" s="12" t="str">
        <f aca="false">IF(B409="","",IFERROR(INDEX('De-para'!$C$5:$C$304,MATCH(B409,'De-para'!$A$5:$A$304,0))&amp;"","Sem de-para"))</f>
        <v/>
      </c>
      <c r="H409" s="12" t="str">
        <f aca="false">IF(B409="","",IFERROR(INDEX('De-para'!$D$5:$D$304,MATCH(B409,'De-para'!$A$5:$A$304,0))&amp;"",""))</f>
        <v/>
      </c>
      <c r="I409" s="12" t="str">
        <f aca="false">IF(B409="","",IFERROR(INDEX('De-para'!$E$5:$E$304,MATCH(B409,'De-para'!$A$5:$A$304,0))&amp;"",""))</f>
        <v/>
      </c>
      <c r="J409" s="12" t="str">
        <f aca="false">IF(B409="","",IFERROR(INDEX('De-para'!$F$5:$F$304,MATCH(B409,'De-para'!$A$5:$A$304,0))&amp;"",""))</f>
        <v/>
      </c>
      <c r="K409" s="13" t="str">
        <f aca="false">IF(OR(J409="",D409=""),"",IF(J409="Receita",D409,-D409))</f>
        <v/>
      </c>
      <c r="L409" s="12" t="str">
        <f aca="false">IF(C409="","",IFERROR(INDEX('Centros de custo'!$C$5:$C$64,MATCH(C409,'Centros de custo'!$A$5:$A$64,0)),""))</f>
        <v/>
      </c>
      <c r="M409" s="12" t="str">
        <f aca="false">IF(C409="","",IFERROR(INDEX('Centros de custo'!$E$5:$E$64,MATCH(C409,'Centros de custo'!$A$5:$A$64,0)),""))</f>
        <v/>
      </c>
      <c r="N409" s="12" t="str">
        <f aca="false">IF(B409="","",IF(C409="","Sem CC",IF(ISNA(MATCH(C409,'Centros de custo'!$A$5:$A$64,0)),"Inexistente",IF(INDEX('Centros de custo'!$F$5:$F$64,MATCH(C409,'Centros de custo'!$A$5:$A$64,0))="Não","Inativo","OK"))))</f>
        <v/>
      </c>
      <c r="O409" s="12" t="str">
        <f aca="false">IF(B409="","",IF(G409="Sem de-para","Sem de-para",IF(IFERROR(INDEX('De-para'!$G$5:$G$304,MATCH(B409,'De-para'!$A$5:$A$304,0)),"")&lt;&gt;"OK","De-para inválido",IF(N409="Sem CC","Sem centro de custo",IF(N409&lt;&gt;"OK","Centro de custo "&amp;LOWER(N409),"OK")))))</f>
        <v/>
      </c>
    </row>
    <row r="410" customFormat="false" ht="15" hidden="false" customHeight="false" outlineLevel="0" collapsed="false">
      <c r="A410" s="18"/>
      <c r="B410" s="8"/>
      <c r="C410" s="8"/>
      <c r="D410" s="19"/>
      <c r="E410" s="11"/>
      <c r="F410" s="12" t="str">
        <f aca="false">IF(B410="","",IFERROR(INDEX('De-para'!$B$5:$B$304,MATCH(B410,'De-para'!$A$5:$A$304,0)),"Sem de-para"))</f>
        <v/>
      </c>
      <c r="G410" s="12" t="str">
        <f aca="false">IF(B410="","",IFERROR(INDEX('De-para'!$C$5:$C$304,MATCH(B410,'De-para'!$A$5:$A$304,0))&amp;"","Sem de-para"))</f>
        <v/>
      </c>
      <c r="H410" s="12" t="str">
        <f aca="false">IF(B410="","",IFERROR(INDEX('De-para'!$D$5:$D$304,MATCH(B410,'De-para'!$A$5:$A$304,0))&amp;"",""))</f>
        <v/>
      </c>
      <c r="I410" s="12" t="str">
        <f aca="false">IF(B410="","",IFERROR(INDEX('De-para'!$E$5:$E$304,MATCH(B410,'De-para'!$A$5:$A$304,0))&amp;"",""))</f>
        <v/>
      </c>
      <c r="J410" s="12" t="str">
        <f aca="false">IF(B410="","",IFERROR(INDEX('De-para'!$F$5:$F$304,MATCH(B410,'De-para'!$A$5:$A$304,0))&amp;"",""))</f>
        <v/>
      </c>
      <c r="K410" s="13" t="str">
        <f aca="false">IF(OR(J410="",D410=""),"",IF(J410="Receita",D410,-D410))</f>
        <v/>
      </c>
      <c r="L410" s="12" t="str">
        <f aca="false">IF(C410="","",IFERROR(INDEX('Centros de custo'!$C$5:$C$64,MATCH(C410,'Centros de custo'!$A$5:$A$64,0)),""))</f>
        <v/>
      </c>
      <c r="M410" s="12" t="str">
        <f aca="false">IF(C410="","",IFERROR(INDEX('Centros de custo'!$E$5:$E$64,MATCH(C410,'Centros de custo'!$A$5:$A$64,0)),""))</f>
        <v/>
      </c>
      <c r="N410" s="12" t="str">
        <f aca="false">IF(B410="","",IF(C410="","Sem CC",IF(ISNA(MATCH(C410,'Centros de custo'!$A$5:$A$64,0)),"Inexistente",IF(INDEX('Centros de custo'!$F$5:$F$64,MATCH(C410,'Centros de custo'!$A$5:$A$64,0))="Não","Inativo","OK"))))</f>
        <v/>
      </c>
      <c r="O410" s="12" t="str">
        <f aca="false">IF(B410="","",IF(G410="Sem de-para","Sem de-para",IF(IFERROR(INDEX('De-para'!$G$5:$G$304,MATCH(B410,'De-para'!$A$5:$A$304,0)),"")&lt;&gt;"OK","De-para inválido",IF(N410="Sem CC","Sem centro de custo",IF(N410&lt;&gt;"OK","Centro de custo "&amp;LOWER(N410),"OK")))))</f>
        <v/>
      </c>
    </row>
    <row r="411" customFormat="false" ht="15" hidden="false" customHeight="false" outlineLevel="0" collapsed="false">
      <c r="A411" s="18"/>
      <c r="B411" s="8"/>
      <c r="C411" s="8"/>
      <c r="D411" s="19"/>
      <c r="E411" s="11"/>
      <c r="F411" s="12" t="str">
        <f aca="false">IF(B411="","",IFERROR(INDEX('De-para'!$B$5:$B$304,MATCH(B411,'De-para'!$A$5:$A$304,0)),"Sem de-para"))</f>
        <v/>
      </c>
      <c r="G411" s="12" t="str">
        <f aca="false">IF(B411="","",IFERROR(INDEX('De-para'!$C$5:$C$304,MATCH(B411,'De-para'!$A$5:$A$304,0))&amp;"","Sem de-para"))</f>
        <v/>
      </c>
      <c r="H411" s="12" t="str">
        <f aca="false">IF(B411="","",IFERROR(INDEX('De-para'!$D$5:$D$304,MATCH(B411,'De-para'!$A$5:$A$304,0))&amp;"",""))</f>
        <v/>
      </c>
      <c r="I411" s="12" t="str">
        <f aca="false">IF(B411="","",IFERROR(INDEX('De-para'!$E$5:$E$304,MATCH(B411,'De-para'!$A$5:$A$304,0))&amp;"",""))</f>
        <v/>
      </c>
      <c r="J411" s="12" t="str">
        <f aca="false">IF(B411="","",IFERROR(INDEX('De-para'!$F$5:$F$304,MATCH(B411,'De-para'!$A$5:$A$304,0))&amp;"",""))</f>
        <v/>
      </c>
      <c r="K411" s="13" t="str">
        <f aca="false">IF(OR(J411="",D411=""),"",IF(J411="Receita",D411,-D411))</f>
        <v/>
      </c>
      <c r="L411" s="12" t="str">
        <f aca="false">IF(C411="","",IFERROR(INDEX('Centros de custo'!$C$5:$C$64,MATCH(C411,'Centros de custo'!$A$5:$A$64,0)),""))</f>
        <v/>
      </c>
      <c r="M411" s="12" t="str">
        <f aca="false">IF(C411="","",IFERROR(INDEX('Centros de custo'!$E$5:$E$64,MATCH(C411,'Centros de custo'!$A$5:$A$64,0)),""))</f>
        <v/>
      </c>
      <c r="N411" s="12" t="str">
        <f aca="false">IF(B411="","",IF(C411="","Sem CC",IF(ISNA(MATCH(C411,'Centros de custo'!$A$5:$A$64,0)),"Inexistente",IF(INDEX('Centros de custo'!$F$5:$F$64,MATCH(C411,'Centros de custo'!$A$5:$A$64,0))="Não","Inativo","OK"))))</f>
        <v/>
      </c>
      <c r="O411" s="12" t="str">
        <f aca="false">IF(B411="","",IF(G411="Sem de-para","Sem de-para",IF(IFERROR(INDEX('De-para'!$G$5:$G$304,MATCH(B411,'De-para'!$A$5:$A$304,0)),"")&lt;&gt;"OK","De-para inválido",IF(N411="Sem CC","Sem centro de custo",IF(N411&lt;&gt;"OK","Centro de custo "&amp;LOWER(N411),"OK")))))</f>
        <v/>
      </c>
    </row>
    <row r="412" customFormat="false" ht="15" hidden="false" customHeight="false" outlineLevel="0" collapsed="false">
      <c r="A412" s="18"/>
      <c r="B412" s="8"/>
      <c r="C412" s="8"/>
      <c r="D412" s="19"/>
      <c r="E412" s="11"/>
      <c r="F412" s="12" t="str">
        <f aca="false">IF(B412="","",IFERROR(INDEX('De-para'!$B$5:$B$304,MATCH(B412,'De-para'!$A$5:$A$304,0)),"Sem de-para"))</f>
        <v/>
      </c>
      <c r="G412" s="12" t="str">
        <f aca="false">IF(B412="","",IFERROR(INDEX('De-para'!$C$5:$C$304,MATCH(B412,'De-para'!$A$5:$A$304,0))&amp;"","Sem de-para"))</f>
        <v/>
      </c>
      <c r="H412" s="12" t="str">
        <f aca="false">IF(B412="","",IFERROR(INDEX('De-para'!$D$5:$D$304,MATCH(B412,'De-para'!$A$5:$A$304,0))&amp;"",""))</f>
        <v/>
      </c>
      <c r="I412" s="12" t="str">
        <f aca="false">IF(B412="","",IFERROR(INDEX('De-para'!$E$5:$E$304,MATCH(B412,'De-para'!$A$5:$A$304,0))&amp;"",""))</f>
        <v/>
      </c>
      <c r="J412" s="12" t="str">
        <f aca="false">IF(B412="","",IFERROR(INDEX('De-para'!$F$5:$F$304,MATCH(B412,'De-para'!$A$5:$A$304,0))&amp;"",""))</f>
        <v/>
      </c>
      <c r="K412" s="13" t="str">
        <f aca="false">IF(OR(J412="",D412=""),"",IF(J412="Receita",D412,-D412))</f>
        <v/>
      </c>
      <c r="L412" s="12" t="str">
        <f aca="false">IF(C412="","",IFERROR(INDEX('Centros de custo'!$C$5:$C$64,MATCH(C412,'Centros de custo'!$A$5:$A$64,0)),""))</f>
        <v/>
      </c>
      <c r="M412" s="12" t="str">
        <f aca="false">IF(C412="","",IFERROR(INDEX('Centros de custo'!$E$5:$E$64,MATCH(C412,'Centros de custo'!$A$5:$A$64,0)),""))</f>
        <v/>
      </c>
      <c r="N412" s="12" t="str">
        <f aca="false">IF(B412="","",IF(C412="","Sem CC",IF(ISNA(MATCH(C412,'Centros de custo'!$A$5:$A$64,0)),"Inexistente",IF(INDEX('Centros de custo'!$F$5:$F$64,MATCH(C412,'Centros de custo'!$A$5:$A$64,0))="Não","Inativo","OK"))))</f>
        <v/>
      </c>
      <c r="O412" s="12" t="str">
        <f aca="false">IF(B412="","",IF(G412="Sem de-para","Sem de-para",IF(IFERROR(INDEX('De-para'!$G$5:$G$304,MATCH(B412,'De-para'!$A$5:$A$304,0)),"")&lt;&gt;"OK","De-para inválido",IF(N412="Sem CC","Sem centro de custo",IF(N412&lt;&gt;"OK","Centro de custo "&amp;LOWER(N412),"OK")))))</f>
        <v/>
      </c>
    </row>
    <row r="413" customFormat="false" ht="15" hidden="false" customHeight="false" outlineLevel="0" collapsed="false">
      <c r="A413" s="18"/>
      <c r="B413" s="8"/>
      <c r="C413" s="8"/>
      <c r="D413" s="19"/>
      <c r="E413" s="11"/>
      <c r="F413" s="12" t="str">
        <f aca="false">IF(B413="","",IFERROR(INDEX('De-para'!$B$5:$B$304,MATCH(B413,'De-para'!$A$5:$A$304,0)),"Sem de-para"))</f>
        <v/>
      </c>
      <c r="G413" s="12" t="str">
        <f aca="false">IF(B413="","",IFERROR(INDEX('De-para'!$C$5:$C$304,MATCH(B413,'De-para'!$A$5:$A$304,0))&amp;"","Sem de-para"))</f>
        <v/>
      </c>
      <c r="H413" s="12" t="str">
        <f aca="false">IF(B413="","",IFERROR(INDEX('De-para'!$D$5:$D$304,MATCH(B413,'De-para'!$A$5:$A$304,0))&amp;"",""))</f>
        <v/>
      </c>
      <c r="I413" s="12" t="str">
        <f aca="false">IF(B413="","",IFERROR(INDEX('De-para'!$E$5:$E$304,MATCH(B413,'De-para'!$A$5:$A$304,0))&amp;"",""))</f>
        <v/>
      </c>
      <c r="J413" s="12" t="str">
        <f aca="false">IF(B413="","",IFERROR(INDEX('De-para'!$F$5:$F$304,MATCH(B413,'De-para'!$A$5:$A$304,0))&amp;"",""))</f>
        <v/>
      </c>
      <c r="K413" s="13" t="str">
        <f aca="false">IF(OR(J413="",D413=""),"",IF(J413="Receita",D413,-D413))</f>
        <v/>
      </c>
      <c r="L413" s="12" t="str">
        <f aca="false">IF(C413="","",IFERROR(INDEX('Centros de custo'!$C$5:$C$64,MATCH(C413,'Centros de custo'!$A$5:$A$64,0)),""))</f>
        <v/>
      </c>
      <c r="M413" s="12" t="str">
        <f aca="false">IF(C413="","",IFERROR(INDEX('Centros de custo'!$E$5:$E$64,MATCH(C413,'Centros de custo'!$A$5:$A$64,0)),""))</f>
        <v/>
      </c>
      <c r="N413" s="12" t="str">
        <f aca="false">IF(B413="","",IF(C413="","Sem CC",IF(ISNA(MATCH(C413,'Centros de custo'!$A$5:$A$64,0)),"Inexistente",IF(INDEX('Centros de custo'!$F$5:$F$64,MATCH(C413,'Centros de custo'!$A$5:$A$64,0))="Não","Inativo","OK"))))</f>
        <v/>
      </c>
      <c r="O413" s="12" t="str">
        <f aca="false">IF(B413="","",IF(G413="Sem de-para","Sem de-para",IF(IFERROR(INDEX('De-para'!$G$5:$G$304,MATCH(B413,'De-para'!$A$5:$A$304,0)),"")&lt;&gt;"OK","De-para inválido",IF(N413="Sem CC","Sem centro de custo",IF(N413&lt;&gt;"OK","Centro de custo "&amp;LOWER(N413),"OK")))))</f>
        <v/>
      </c>
    </row>
    <row r="414" customFormat="false" ht="15" hidden="false" customHeight="false" outlineLevel="0" collapsed="false">
      <c r="A414" s="18"/>
      <c r="B414" s="8"/>
      <c r="C414" s="8"/>
      <c r="D414" s="19"/>
      <c r="E414" s="11"/>
      <c r="F414" s="12" t="str">
        <f aca="false">IF(B414="","",IFERROR(INDEX('De-para'!$B$5:$B$304,MATCH(B414,'De-para'!$A$5:$A$304,0)),"Sem de-para"))</f>
        <v/>
      </c>
      <c r="G414" s="12" t="str">
        <f aca="false">IF(B414="","",IFERROR(INDEX('De-para'!$C$5:$C$304,MATCH(B414,'De-para'!$A$5:$A$304,0))&amp;"","Sem de-para"))</f>
        <v/>
      </c>
      <c r="H414" s="12" t="str">
        <f aca="false">IF(B414="","",IFERROR(INDEX('De-para'!$D$5:$D$304,MATCH(B414,'De-para'!$A$5:$A$304,0))&amp;"",""))</f>
        <v/>
      </c>
      <c r="I414" s="12" t="str">
        <f aca="false">IF(B414="","",IFERROR(INDEX('De-para'!$E$5:$E$304,MATCH(B414,'De-para'!$A$5:$A$304,0))&amp;"",""))</f>
        <v/>
      </c>
      <c r="J414" s="12" t="str">
        <f aca="false">IF(B414="","",IFERROR(INDEX('De-para'!$F$5:$F$304,MATCH(B414,'De-para'!$A$5:$A$304,0))&amp;"",""))</f>
        <v/>
      </c>
      <c r="K414" s="13" t="str">
        <f aca="false">IF(OR(J414="",D414=""),"",IF(J414="Receita",D414,-D414))</f>
        <v/>
      </c>
      <c r="L414" s="12" t="str">
        <f aca="false">IF(C414="","",IFERROR(INDEX('Centros de custo'!$C$5:$C$64,MATCH(C414,'Centros de custo'!$A$5:$A$64,0)),""))</f>
        <v/>
      </c>
      <c r="M414" s="12" t="str">
        <f aca="false">IF(C414="","",IFERROR(INDEX('Centros de custo'!$E$5:$E$64,MATCH(C414,'Centros de custo'!$A$5:$A$64,0)),""))</f>
        <v/>
      </c>
      <c r="N414" s="12" t="str">
        <f aca="false">IF(B414="","",IF(C414="","Sem CC",IF(ISNA(MATCH(C414,'Centros de custo'!$A$5:$A$64,0)),"Inexistente",IF(INDEX('Centros de custo'!$F$5:$F$64,MATCH(C414,'Centros de custo'!$A$5:$A$64,0))="Não","Inativo","OK"))))</f>
        <v/>
      </c>
      <c r="O414" s="12" t="str">
        <f aca="false">IF(B414="","",IF(G414="Sem de-para","Sem de-para",IF(IFERROR(INDEX('De-para'!$G$5:$G$304,MATCH(B414,'De-para'!$A$5:$A$304,0)),"")&lt;&gt;"OK","De-para inválido",IF(N414="Sem CC","Sem centro de custo",IF(N414&lt;&gt;"OK","Centro de custo "&amp;LOWER(N414),"OK")))))</f>
        <v/>
      </c>
    </row>
    <row r="415" customFormat="false" ht="15" hidden="false" customHeight="false" outlineLevel="0" collapsed="false">
      <c r="A415" s="18"/>
      <c r="B415" s="8"/>
      <c r="C415" s="8"/>
      <c r="D415" s="19"/>
      <c r="E415" s="11"/>
      <c r="F415" s="12" t="str">
        <f aca="false">IF(B415="","",IFERROR(INDEX('De-para'!$B$5:$B$304,MATCH(B415,'De-para'!$A$5:$A$304,0)),"Sem de-para"))</f>
        <v/>
      </c>
      <c r="G415" s="12" t="str">
        <f aca="false">IF(B415="","",IFERROR(INDEX('De-para'!$C$5:$C$304,MATCH(B415,'De-para'!$A$5:$A$304,0))&amp;"","Sem de-para"))</f>
        <v/>
      </c>
      <c r="H415" s="12" t="str">
        <f aca="false">IF(B415="","",IFERROR(INDEX('De-para'!$D$5:$D$304,MATCH(B415,'De-para'!$A$5:$A$304,0))&amp;"",""))</f>
        <v/>
      </c>
      <c r="I415" s="12" t="str">
        <f aca="false">IF(B415="","",IFERROR(INDEX('De-para'!$E$5:$E$304,MATCH(B415,'De-para'!$A$5:$A$304,0))&amp;"",""))</f>
        <v/>
      </c>
      <c r="J415" s="12" t="str">
        <f aca="false">IF(B415="","",IFERROR(INDEX('De-para'!$F$5:$F$304,MATCH(B415,'De-para'!$A$5:$A$304,0))&amp;"",""))</f>
        <v/>
      </c>
      <c r="K415" s="13" t="str">
        <f aca="false">IF(OR(J415="",D415=""),"",IF(J415="Receita",D415,-D415))</f>
        <v/>
      </c>
      <c r="L415" s="12" t="str">
        <f aca="false">IF(C415="","",IFERROR(INDEX('Centros de custo'!$C$5:$C$64,MATCH(C415,'Centros de custo'!$A$5:$A$64,0)),""))</f>
        <v/>
      </c>
      <c r="M415" s="12" t="str">
        <f aca="false">IF(C415="","",IFERROR(INDEX('Centros de custo'!$E$5:$E$64,MATCH(C415,'Centros de custo'!$A$5:$A$64,0)),""))</f>
        <v/>
      </c>
      <c r="N415" s="12" t="str">
        <f aca="false">IF(B415="","",IF(C415="","Sem CC",IF(ISNA(MATCH(C415,'Centros de custo'!$A$5:$A$64,0)),"Inexistente",IF(INDEX('Centros de custo'!$F$5:$F$64,MATCH(C415,'Centros de custo'!$A$5:$A$64,0))="Não","Inativo","OK"))))</f>
        <v/>
      </c>
      <c r="O415" s="12" t="str">
        <f aca="false">IF(B415="","",IF(G415="Sem de-para","Sem de-para",IF(IFERROR(INDEX('De-para'!$G$5:$G$304,MATCH(B415,'De-para'!$A$5:$A$304,0)),"")&lt;&gt;"OK","De-para inválido",IF(N415="Sem CC","Sem centro de custo",IF(N415&lt;&gt;"OK","Centro de custo "&amp;LOWER(N415),"OK")))))</f>
        <v/>
      </c>
    </row>
    <row r="416" customFormat="false" ht="15" hidden="false" customHeight="false" outlineLevel="0" collapsed="false">
      <c r="A416" s="18"/>
      <c r="B416" s="8"/>
      <c r="C416" s="8"/>
      <c r="D416" s="19"/>
      <c r="E416" s="11"/>
      <c r="F416" s="12" t="str">
        <f aca="false">IF(B416="","",IFERROR(INDEX('De-para'!$B$5:$B$304,MATCH(B416,'De-para'!$A$5:$A$304,0)),"Sem de-para"))</f>
        <v/>
      </c>
      <c r="G416" s="12" t="str">
        <f aca="false">IF(B416="","",IFERROR(INDEX('De-para'!$C$5:$C$304,MATCH(B416,'De-para'!$A$5:$A$304,0))&amp;"","Sem de-para"))</f>
        <v/>
      </c>
      <c r="H416" s="12" t="str">
        <f aca="false">IF(B416="","",IFERROR(INDEX('De-para'!$D$5:$D$304,MATCH(B416,'De-para'!$A$5:$A$304,0))&amp;"",""))</f>
        <v/>
      </c>
      <c r="I416" s="12" t="str">
        <f aca="false">IF(B416="","",IFERROR(INDEX('De-para'!$E$5:$E$304,MATCH(B416,'De-para'!$A$5:$A$304,0))&amp;"",""))</f>
        <v/>
      </c>
      <c r="J416" s="12" t="str">
        <f aca="false">IF(B416="","",IFERROR(INDEX('De-para'!$F$5:$F$304,MATCH(B416,'De-para'!$A$5:$A$304,0))&amp;"",""))</f>
        <v/>
      </c>
      <c r="K416" s="13" t="str">
        <f aca="false">IF(OR(J416="",D416=""),"",IF(J416="Receita",D416,-D416))</f>
        <v/>
      </c>
      <c r="L416" s="12" t="str">
        <f aca="false">IF(C416="","",IFERROR(INDEX('Centros de custo'!$C$5:$C$64,MATCH(C416,'Centros de custo'!$A$5:$A$64,0)),""))</f>
        <v/>
      </c>
      <c r="M416" s="12" t="str">
        <f aca="false">IF(C416="","",IFERROR(INDEX('Centros de custo'!$E$5:$E$64,MATCH(C416,'Centros de custo'!$A$5:$A$64,0)),""))</f>
        <v/>
      </c>
      <c r="N416" s="12" t="str">
        <f aca="false">IF(B416="","",IF(C416="","Sem CC",IF(ISNA(MATCH(C416,'Centros de custo'!$A$5:$A$64,0)),"Inexistente",IF(INDEX('Centros de custo'!$F$5:$F$64,MATCH(C416,'Centros de custo'!$A$5:$A$64,0))="Não","Inativo","OK"))))</f>
        <v/>
      </c>
      <c r="O416" s="12" t="str">
        <f aca="false">IF(B416="","",IF(G416="Sem de-para","Sem de-para",IF(IFERROR(INDEX('De-para'!$G$5:$G$304,MATCH(B416,'De-para'!$A$5:$A$304,0)),"")&lt;&gt;"OK","De-para inválido",IF(N416="Sem CC","Sem centro de custo",IF(N416&lt;&gt;"OK","Centro de custo "&amp;LOWER(N416),"OK")))))</f>
        <v/>
      </c>
    </row>
    <row r="417" customFormat="false" ht="15" hidden="false" customHeight="false" outlineLevel="0" collapsed="false">
      <c r="A417" s="18"/>
      <c r="B417" s="8"/>
      <c r="C417" s="8"/>
      <c r="D417" s="19"/>
      <c r="E417" s="11"/>
      <c r="F417" s="12" t="str">
        <f aca="false">IF(B417="","",IFERROR(INDEX('De-para'!$B$5:$B$304,MATCH(B417,'De-para'!$A$5:$A$304,0)),"Sem de-para"))</f>
        <v/>
      </c>
      <c r="G417" s="12" t="str">
        <f aca="false">IF(B417="","",IFERROR(INDEX('De-para'!$C$5:$C$304,MATCH(B417,'De-para'!$A$5:$A$304,0))&amp;"","Sem de-para"))</f>
        <v/>
      </c>
      <c r="H417" s="12" t="str">
        <f aca="false">IF(B417="","",IFERROR(INDEX('De-para'!$D$5:$D$304,MATCH(B417,'De-para'!$A$5:$A$304,0))&amp;"",""))</f>
        <v/>
      </c>
      <c r="I417" s="12" t="str">
        <f aca="false">IF(B417="","",IFERROR(INDEX('De-para'!$E$5:$E$304,MATCH(B417,'De-para'!$A$5:$A$304,0))&amp;"",""))</f>
        <v/>
      </c>
      <c r="J417" s="12" t="str">
        <f aca="false">IF(B417="","",IFERROR(INDEX('De-para'!$F$5:$F$304,MATCH(B417,'De-para'!$A$5:$A$304,0))&amp;"",""))</f>
        <v/>
      </c>
      <c r="K417" s="13" t="str">
        <f aca="false">IF(OR(J417="",D417=""),"",IF(J417="Receita",D417,-D417))</f>
        <v/>
      </c>
      <c r="L417" s="12" t="str">
        <f aca="false">IF(C417="","",IFERROR(INDEX('Centros de custo'!$C$5:$C$64,MATCH(C417,'Centros de custo'!$A$5:$A$64,0)),""))</f>
        <v/>
      </c>
      <c r="M417" s="12" t="str">
        <f aca="false">IF(C417="","",IFERROR(INDEX('Centros de custo'!$E$5:$E$64,MATCH(C417,'Centros de custo'!$A$5:$A$64,0)),""))</f>
        <v/>
      </c>
      <c r="N417" s="12" t="str">
        <f aca="false">IF(B417="","",IF(C417="","Sem CC",IF(ISNA(MATCH(C417,'Centros de custo'!$A$5:$A$64,0)),"Inexistente",IF(INDEX('Centros de custo'!$F$5:$F$64,MATCH(C417,'Centros de custo'!$A$5:$A$64,0))="Não","Inativo","OK"))))</f>
        <v/>
      </c>
      <c r="O417" s="12" t="str">
        <f aca="false">IF(B417="","",IF(G417="Sem de-para","Sem de-para",IF(IFERROR(INDEX('De-para'!$G$5:$G$304,MATCH(B417,'De-para'!$A$5:$A$304,0)),"")&lt;&gt;"OK","De-para inválido",IF(N417="Sem CC","Sem centro de custo",IF(N417&lt;&gt;"OK","Centro de custo "&amp;LOWER(N417),"OK")))))</f>
        <v/>
      </c>
    </row>
    <row r="418" customFormat="false" ht="15" hidden="false" customHeight="false" outlineLevel="0" collapsed="false">
      <c r="A418" s="18"/>
      <c r="B418" s="8"/>
      <c r="C418" s="8"/>
      <c r="D418" s="19"/>
      <c r="E418" s="11"/>
      <c r="F418" s="12" t="str">
        <f aca="false">IF(B418="","",IFERROR(INDEX('De-para'!$B$5:$B$304,MATCH(B418,'De-para'!$A$5:$A$304,0)),"Sem de-para"))</f>
        <v/>
      </c>
      <c r="G418" s="12" t="str">
        <f aca="false">IF(B418="","",IFERROR(INDEX('De-para'!$C$5:$C$304,MATCH(B418,'De-para'!$A$5:$A$304,0))&amp;"","Sem de-para"))</f>
        <v/>
      </c>
      <c r="H418" s="12" t="str">
        <f aca="false">IF(B418="","",IFERROR(INDEX('De-para'!$D$5:$D$304,MATCH(B418,'De-para'!$A$5:$A$304,0))&amp;"",""))</f>
        <v/>
      </c>
      <c r="I418" s="12" t="str">
        <f aca="false">IF(B418="","",IFERROR(INDEX('De-para'!$E$5:$E$304,MATCH(B418,'De-para'!$A$5:$A$304,0))&amp;"",""))</f>
        <v/>
      </c>
      <c r="J418" s="12" t="str">
        <f aca="false">IF(B418="","",IFERROR(INDEX('De-para'!$F$5:$F$304,MATCH(B418,'De-para'!$A$5:$A$304,0))&amp;"",""))</f>
        <v/>
      </c>
      <c r="K418" s="13" t="str">
        <f aca="false">IF(OR(J418="",D418=""),"",IF(J418="Receita",D418,-D418))</f>
        <v/>
      </c>
      <c r="L418" s="12" t="str">
        <f aca="false">IF(C418="","",IFERROR(INDEX('Centros de custo'!$C$5:$C$64,MATCH(C418,'Centros de custo'!$A$5:$A$64,0)),""))</f>
        <v/>
      </c>
      <c r="M418" s="12" t="str">
        <f aca="false">IF(C418="","",IFERROR(INDEX('Centros de custo'!$E$5:$E$64,MATCH(C418,'Centros de custo'!$A$5:$A$64,0)),""))</f>
        <v/>
      </c>
      <c r="N418" s="12" t="str">
        <f aca="false">IF(B418="","",IF(C418="","Sem CC",IF(ISNA(MATCH(C418,'Centros de custo'!$A$5:$A$64,0)),"Inexistente",IF(INDEX('Centros de custo'!$F$5:$F$64,MATCH(C418,'Centros de custo'!$A$5:$A$64,0))="Não","Inativo","OK"))))</f>
        <v/>
      </c>
      <c r="O418" s="12" t="str">
        <f aca="false">IF(B418="","",IF(G418="Sem de-para","Sem de-para",IF(IFERROR(INDEX('De-para'!$G$5:$G$304,MATCH(B418,'De-para'!$A$5:$A$304,0)),"")&lt;&gt;"OK","De-para inválido",IF(N418="Sem CC","Sem centro de custo",IF(N418&lt;&gt;"OK","Centro de custo "&amp;LOWER(N418),"OK")))))</f>
        <v/>
      </c>
    </row>
    <row r="419" customFormat="false" ht="15" hidden="false" customHeight="false" outlineLevel="0" collapsed="false">
      <c r="A419" s="18"/>
      <c r="B419" s="8"/>
      <c r="C419" s="8"/>
      <c r="D419" s="19"/>
      <c r="E419" s="11"/>
      <c r="F419" s="12" t="str">
        <f aca="false">IF(B419="","",IFERROR(INDEX('De-para'!$B$5:$B$304,MATCH(B419,'De-para'!$A$5:$A$304,0)),"Sem de-para"))</f>
        <v/>
      </c>
      <c r="G419" s="12" t="str">
        <f aca="false">IF(B419="","",IFERROR(INDEX('De-para'!$C$5:$C$304,MATCH(B419,'De-para'!$A$5:$A$304,0))&amp;"","Sem de-para"))</f>
        <v/>
      </c>
      <c r="H419" s="12" t="str">
        <f aca="false">IF(B419="","",IFERROR(INDEX('De-para'!$D$5:$D$304,MATCH(B419,'De-para'!$A$5:$A$304,0))&amp;"",""))</f>
        <v/>
      </c>
      <c r="I419" s="12" t="str">
        <f aca="false">IF(B419="","",IFERROR(INDEX('De-para'!$E$5:$E$304,MATCH(B419,'De-para'!$A$5:$A$304,0))&amp;"",""))</f>
        <v/>
      </c>
      <c r="J419" s="12" t="str">
        <f aca="false">IF(B419="","",IFERROR(INDEX('De-para'!$F$5:$F$304,MATCH(B419,'De-para'!$A$5:$A$304,0))&amp;"",""))</f>
        <v/>
      </c>
      <c r="K419" s="13" t="str">
        <f aca="false">IF(OR(J419="",D419=""),"",IF(J419="Receita",D419,-D419))</f>
        <v/>
      </c>
      <c r="L419" s="12" t="str">
        <f aca="false">IF(C419="","",IFERROR(INDEX('Centros de custo'!$C$5:$C$64,MATCH(C419,'Centros de custo'!$A$5:$A$64,0)),""))</f>
        <v/>
      </c>
      <c r="M419" s="12" t="str">
        <f aca="false">IF(C419="","",IFERROR(INDEX('Centros de custo'!$E$5:$E$64,MATCH(C419,'Centros de custo'!$A$5:$A$64,0)),""))</f>
        <v/>
      </c>
      <c r="N419" s="12" t="str">
        <f aca="false">IF(B419="","",IF(C419="","Sem CC",IF(ISNA(MATCH(C419,'Centros de custo'!$A$5:$A$64,0)),"Inexistente",IF(INDEX('Centros de custo'!$F$5:$F$64,MATCH(C419,'Centros de custo'!$A$5:$A$64,0))="Não","Inativo","OK"))))</f>
        <v/>
      </c>
      <c r="O419" s="12" t="str">
        <f aca="false">IF(B419="","",IF(G419="Sem de-para","Sem de-para",IF(IFERROR(INDEX('De-para'!$G$5:$G$304,MATCH(B419,'De-para'!$A$5:$A$304,0)),"")&lt;&gt;"OK","De-para inválido",IF(N419="Sem CC","Sem centro de custo",IF(N419&lt;&gt;"OK","Centro de custo "&amp;LOWER(N419),"OK")))))</f>
        <v/>
      </c>
    </row>
    <row r="420" customFormat="false" ht="15" hidden="false" customHeight="false" outlineLevel="0" collapsed="false">
      <c r="A420" s="18"/>
      <c r="B420" s="8"/>
      <c r="C420" s="8"/>
      <c r="D420" s="19"/>
      <c r="E420" s="11"/>
      <c r="F420" s="12" t="str">
        <f aca="false">IF(B420="","",IFERROR(INDEX('De-para'!$B$5:$B$304,MATCH(B420,'De-para'!$A$5:$A$304,0)),"Sem de-para"))</f>
        <v/>
      </c>
      <c r="G420" s="12" t="str">
        <f aca="false">IF(B420="","",IFERROR(INDEX('De-para'!$C$5:$C$304,MATCH(B420,'De-para'!$A$5:$A$304,0))&amp;"","Sem de-para"))</f>
        <v/>
      </c>
      <c r="H420" s="12" t="str">
        <f aca="false">IF(B420="","",IFERROR(INDEX('De-para'!$D$5:$D$304,MATCH(B420,'De-para'!$A$5:$A$304,0))&amp;"",""))</f>
        <v/>
      </c>
      <c r="I420" s="12" t="str">
        <f aca="false">IF(B420="","",IFERROR(INDEX('De-para'!$E$5:$E$304,MATCH(B420,'De-para'!$A$5:$A$304,0))&amp;"",""))</f>
        <v/>
      </c>
      <c r="J420" s="12" t="str">
        <f aca="false">IF(B420="","",IFERROR(INDEX('De-para'!$F$5:$F$304,MATCH(B420,'De-para'!$A$5:$A$304,0))&amp;"",""))</f>
        <v/>
      </c>
      <c r="K420" s="13" t="str">
        <f aca="false">IF(OR(J420="",D420=""),"",IF(J420="Receita",D420,-D420))</f>
        <v/>
      </c>
      <c r="L420" s="12" t="str">
        <f aca="false">IF(C420="","",IFERROR(INDEX('Centros de custo'!$C$5:$C$64,MATCH(C420,'Centros de custo'!$A$5:$A$64,0)),""))</f>
        <v/>
      </c>
      <c r="M420" s="12" t="str">
        <f aca="false">IF(C420="","",IFERROR(INDEX('Centros de custo'!$E$5:$E$64,MATCH(C420,'Centros de custo'!$A$5:$A$64,0)),""))</f>
        <v/>
      </c>
      <c r="N420" s="12" t="str">
        <f aca="false">IF(B420="","",IF(C420="","Sem CC",IF(ISNA(MATCH(C420,'Centros de custo'!$A$5:$A$64,0)),"Inexistente",IF(INDEX('Centros de custo'!$F$5:$F$64,MATCH(C420,'Centros de custo'!$A$5:$A$64,0))="Não","Inativo","OK"))))</f>
        <v/>
      </c>
      <c r="O420" s="12" t="str">
        <f aca="false">IF(B420="","",IF(G420="Sem de-para","Sem de-para",IF(IFERROR(INDEX('De-para'!$G$5:$G$304,MATCH(B420,'De-para'!$A$5:$A$304,0)),"")&lt;&gt;"OK","De-para inválido",IF(N420="Sem CC","Sem centro de custo",IF(N420&lt;&gt;"OK","Centro de custo "&amp;LOWER(N420),"OK")))))</f>
        <v/>
      </c>
    </row>
    <row r="421" customFormat="false" ht="15" hidden="false" customHeight="false" outlineLevel="0" collapsed="false">
      <c r="A421" s="18"/>
      <c r="B421" s="8"/>
      <c r="C421" s="8"/>
      <c r="D421" s="19"/>
      <c r="E421" s="11"/>
      <c r="F421" s="12" t="str">
        <f aca="false">IF(B421="","",IFERROR(INDEX('De-para'!$B$5:$B$304,MATCH(B421,'De-para'!$A$5:$A$304,0)),"Sem de-para"))</f>
        <v/>
      </c>
      <c r="G421" s="12" t="str">
        <f aca="false">IF(B421="","",IFERROR(INDEX('De-para'!$C$5:$C$304,MATCH(B421,'De-para'!$A$5:$A$304,0))&amp;"","Sem de-para"))</f>
        <v/>
      </c>
      <c r="H421" s="12" t="str">
        <f aca="false">IF(B421="","",IFERROR(INDEX('De-para'!$D$5:$D$304,MATCH(B421,'De-para'!$A$5:$A$304,0))&amp;"",""))</f>
        <v/>
      </c>
      <c r="I421" s="12" t="str">
        <f aca="false">IF(B421="","",IFERROR(INDEX('De-para'!$E$5:$E$304,MATCH(B421,'De-para'!$A$5:$A$304,0))&amp;"",""))</f>
        <v/>
      </c>
      <c r="J421" s="12" t="str">
        <f aca="false">IF(B421="","",IFERROR(INDEX('De-para'!$F$5:$F$304,MATCH(B421,'De-para'!$A$5:$A$304,0))&amp;"",""))</f>
        <v/>
      </c>
      <c r="K421" s="13" t="str">
        <f aca="false">IF(OR(J421="",D421=""),"",IF(J421="Receita",D421,-D421))</f>
        <v/>
      </c>
      <c r="L421" s="12" t="str">
        <f aca="false">IF(C421="","",IFERROR(INDEX('Centros de custo'!$C$5:$C$64,MATCH(C421,'Centros de custo'!$A$5:$A$64,0)),""))</f>
        <v/>
      </c>
      <c r="M421" s="12" t="str">
        <f aca="false">IF(C421="","",IFERROR(INDEX('Centros de custo'!$E$5:$E$64,MATCH(C421,'Centros de custo'!$A$5:$A$64,0)),""))</f>
        <v/>
      </c>
      <c r="N421" s="12" t="str">
        <f aca="false">IF(B421="","",IF(C421="","Sem CC",IF(ISNA(MATCH(C421,'Centros de custo'!$A$5:$A$64,0)),"Inexistente",IF(INDEX('Centros de custo'!$F$5:$F$64,MATCH(C421,'Centros de custo'!$A$5:$A$64,0))="Não","Inativo","OK"))))</f>
        <v/>
      </c>
      <c r="O421" s="12" t="str">
        <f aca="false">IF(B421="","",IF(G421="Sem de-para","Sem de-para",IF(IFERROR(INDEX('De-para'!$G$5:$G$304,MATCH(B421,'De-para'!$A$5:$A$304,0)),"")&lt;&gt;"OK","De-para inválido",IF(N421="Sem CC","Sem centro de custo",IF(N421&lt;&gt;"OK","Centro de custo "&amp;LOWER(N421),"OK")))))</f>
        <v/>
      </c>
    </row>
    <row r="422" customFormat="false" ht="15" hidden="false" customHeight="false" outlineLevel="0" collapsed="false">
      <c r="A422" s="18"/>
      <c r="B422" s="8"/>
      <c r="C422" s="8"/>
      <c r="D422" s="19"/>
      <c r="E422" s="11"/>
      <c r="F422" s="12" t="str">
        <f aca="false">IF(B422="","",IFERROR(INDEX('De-para'!$B$5:$B$304,MATCH(B422,'De-para'!$A$5:$A$304,0)),"Sem de-para"))</f>
        <v/>
      </c>
      <c r="G422" s="12" t="str">
        <f aca="false">IF(B422="","",IFERROR(INDEX('De-para'!$C$5:$C$304,MATCH(B422,'De-para'!$A$5:$A$304,0))&amp;"","Sem de-para"))</f>
        <v/>
      </c>
      <c r="H422" s="12" t="str">
        <f aca="false">IF(B422="","",IFERROR(INDEX('De-para'!$D$5:$D$304,MATCH(B422,'De-para'!$A$5:$A$304,0))&amp;"",""))</f>
        <v/>
      </c>
      <c r="I422" s="12" t="str">
        <f aca="false">IF(B422="","",IFERROR(INDEX('De-para'!$E$5:$E$304,MATCH(B422,'De-para'!$A$5:$A$304,0))&amp;"",""))</f>
        <v/>
      </c>
      <c r="J422" s="12" t="str">
        <f aca="false">IF(B422="","",IFERROR(INDEX('De-para'!$F$5:$F$304,MATCH(B422,'De-para'!$A$5:$A$304,0))&amp;"",""))</f>
        <v/>
      </c>
      <c r="K422" s="13" t="str">
        <f aca="false">IF(OR(J422="",D422=""),"",IF(J422="Receita",D422,-D422))</f>
        <v/>
      </c>
      <c r="L422" s="12" t="str">
        <f aca="false">IF(C422="","",IFERROR(INDEX('Centros de custo'!$C$5:$C$64,MATCH(C422,'Centros de custo'!$A$5:$A$64,0)),""))</f>
        <v/>
      </c>
      <c r="M422" s="12" t="str">
        <f aca="false">IF(C422="","",IFERROR(INDEX('Centros de custo'!$E$5:$E$64,MATCH(C422,'Centros de custo'!$A$5:$A$64,0)),""))</f>
        <v/>
      </c>
      <c r="N422" s="12" t="str">
        <f aca="false">IF(B422="","",IF(C422="","Sem CC",IF(ISNA(MATCH(C422,'Centros de custo'!$A$5:$A$64,0)),"Inexistente",IF(INDEX('Centros de custo'!$F$5:$F$64,MATCH(C422,'Centros de custo'!$A$5:$A$64,0))="Não","Inativo","OK"))))</f>
        <v/>
      </c>
      <c r="O422" s="12" t="str">
        <f aca="false">IF(B422="","",IF(G422="Sem de-para","Sem de-para",IF(IFERROR(INDEX('De-para'!$G$5:$G$304,MATCH(B422,'De-para'!$A$5:$A$304,0)),"")&lt;&gt;"OK","De-para inválido",IF(N422="Sem CC","Sem centro de custo",IF(N422&lt;&gt;"OK","Centro de custo "&amp;LOWER(N422),"OK")))))</f>
        <v/>
      </c>
    </row>
    <row r="423" customFormat="false" ht="15" hidden="false" customHeight="false" outlineLevel="0" collapsed="false">
      <c r="A423" s="18"/>
      <c r="B423" s="8"/>
      <c r="C423" s="8"/>
      <c r="D423" s="19"/>
      <c r="E423" s="11"/>
      <c r="F423" s="12" t="str">
        <f aca="false">IF(B423="","",IFERROR(INDEX('De-para'!$B$5:$B$304,MATCH(B423,'De-para'!$A$5:$A$304,0)),"Sem de-para"))</f>
        <v/>
      </c>
      <c r="G423" s="12" t="str">
        <f aca="false">IF(B423="","",IFERROR(INDEX('De-para'!$C$5:$C$304,MATCH(B423,'De-para'!$A$5:$A$304,0))&amp;"","Sem de-para"))</f>
        <v/>
      </c>
      <c r="H423" s="12" t="str">
        <f aca="false">IF(B423="","",IFERROR(INDEX('De-para'!$D$5:$D$304,MATCH(B423,'De-para'!$A$5:$A$304,0))&amp;"",""))</f>
        <v/>
      </c>
      <c r="I423" s="12" t="str">
        <f aca="false">IF(B423="","",IFERROR(INDEX('De-para'!$E$5:$E$304,MATCH(B423,'De-para'!$A$5:$A$304,0))&amp;"",""))</f>
        <v/>
      </c>
      <c r="J423" s="12" t="str">
        <f aca="false">IF(B423="","",IFERROR(INDEX('De-para'!$F$5:$F$304,MATCH(B423,'De-para'!$A$5:$A$304,0))&amp;"",""))</f>
        <v/>
      </c>
      <c r="K423" s="13" t="str">
        <f aca="false">IF(OR(J423="",D423=""),"",IF(J423="Receita",D423,-D423))</f>
        <v/>
      </c>
      <c r="L423" s="12" t="str">
        <f aca="false">IF(C423="","",IFERROR(INDEX('Centros de custo'!$C$5:$C$64,MATCH(C423,'Centros de custo'!$A$5:$A$64,0)),""))</f>
        <v/>
      </c>
      <c r="M423" s="12" t="str">
        <f aca="false">IF(C423="","",IFERROR(INDEX('Centros de custo'!$E$5:$E$64,MATCH(C423,'Centros de custo'!$A$5:$A$64,0)),""))</f>
        <v/>
      </c>
      <c r="N423" s="12" t="str">
        <f aca="false">IF(B423="","",IF(C423="","Sem CC",IF(ISNA(MATCH(C423,'Centros de custo'!$A$5:$A$64,0)),"Inexistente",IF(INDEX('Centros de custo'!$F$5:$F$64,MATCH(C423,'Centros de custo'!$A$5:$A$64,0))="Não","Inativo","OK"))))</f>
        <v/>
      </c>
      <c r="O423" s="12" t="str">
        <f aca="false">IF(B423="","",IF(G423="Sem de-para","Sem de-para",IF(IFERROR(INDEX('De-para'!$G$5:$G$304,MATCH(B423,'De-para'!$A$5:$A$304,0)),"")&lt;&gt;"OK","De-para inválido",IF(N423="Sem CC","Sem centro de custo",IF(N423&lt;&gt;"OK","Centro de custo "&amp;LOWER(N423),"OK")))))</f>
        <v/>
      </c>
    </row>
    <row r="424" customFormat="false" ht="15" hidden="false" customHeight="false" outlineLevel="0" collapsed="false">
      <c r="A424" s="18"/>
      <c r="B424" s="8"/>
      <c r="C424" s="8"/>
      <c r="D424" s="19"/>
      <c r="E424" s="11"/>
      <c r="F424" s="12" t="str">
        <f aca="false">IF(B424="","",IFERROR(INDEX('De-para'!$B$5:$B$304,MATCH(B424,'De-para'!$A$5:$A$304,0)),"Sem de-para"))</f>
        <v/>
      </c>
      <c r="G424" s="12" t="str">
        <f aca="false">IF(B424="","",IFERROR(INDEX('De-para'!$C$5:$C$304,MATCH(B424,'De-para'!$A$5:$A$304,0))&amp;"","Sem de-para"))</f>
        <v/>
      </c>
      <c r="H424" s="12" t="str">
        <f aca="false">IF(B424="","",IFERROR(INDEX('De-para'!$D$5:$D$304,MATCH(B424,'De-para'!$A$5:$A$304,0))&amp;"",""))</f>
        <v/>
      </c>
      <c r="I424" s="12" t="str">
        <f aca="false">IF(B424="","",IFERROR(INDEX('De-para'!$E$5:$E$304,MATCH(B424,'De-para'!$A$5:$A$304,0))&amp;"",""))</f>
        <v/>
      </c>
      <c r="J424" s="12" t="str">
        <f aca="false">IF(B424="","",IFERROR(INDEX('De-para'!$F$5:$F$304,MATCH(B424,'De-para'!$A$5:$A$304,0))&amp;"",""))</f>
        <v/>
      </c>
      <c r="K424" s="13" t="str">
        <f aca="false">IF(OR(J424="",D424=""),"",IF(J424="Receita",D424,-D424))</f>
        <v/>
      </c>
      <c r="L424" s="12" t="str">
        <f aca="false">IF(C424="","",IFERROR(INDEX('Centros de custo'!$C$5:$C$64,MATCH(C424,'Centros de custo'!$A$5:$A$64,0)),""))</f>
        <v/>
      </c>
      <c r="M424" s="12" t="str">
        <f aca="false">IF(C424="","",IFERROR(INDEX('Centros de custo'!$E$5:$E$64,MATCH(C424,'Centros de custo'!$A$5:$A$64,0)),""))</f>
        <v/>
      </c>
      <c r="N424" s="12" t="str">
        <f aca="false">IF(B424="","",IF(C424="","Sem CC",IF(ISNA(MATCH(C424,'Centros de custo'!$A$5:$A$64,0)),"Inexistente",IF(INDEX('Centros de custo'!$F$5:$F$64,MATCH(C424,'Centros de custo'!$A$5:$A$64,0))="Não","Inativo","OK"))))</f>
        <v/>
      </c>
      <c r="O424" s="12" t="str">
        <f aca="false">IF(B424="","",IF(G424="Sem de-para","Sem de-para",IF(IFERROR(INDEX('De-para'!$G$5:$G$304,MATCH(B424,'De-para'!$A$5:$A$304,0)),"")&lt;&gt;"OK","De-para inválido",IF(N424="Sem CC","Sem centro de custo",IF(N424&lt;&gt;"OK","Centro de custo "&amp;LOWER(N424),"OK")))))</f>
        <v/>
      </c>
    </row>
    <row r="425" customFormat="false" ht="15" hidden="false" customHeight="false" outlineLevel="0" collapsed="false">
      <c r="A425" s="18"/>
      <c r="B425" s="8"/>
      <c r="C425" s="8"/>
      <c r="D425" s="19"/>
      <c r="E425" s="11"/>
      <c r="F425" s="12" t="str">
        <f aca="false">IF(B425="","",IFERROR(INDEX('De-para'!$B$5:$B$304,MATCH(B425,'De-para'!$A$5:$A$304,0)),"Sem de-para"))</f>
        <v/>
      </c>
      <c r="G425" s="12" t="str">
        <f aca="false">IF(B425="","",IFERROR(INDEX('De-para'!$C$5:$C$304,MATCH(B425,'De-para'!$A$5:$A$304,0))&amp;"","Sem de-para"))</f>
        <v/>
      </c>
      <c r="H425" s="12" t="str">
        <f aca="false">IF(B425="","",IFERROR(INDEX('De-para'!$D$5:$D$304,MATCH(B425,'De-para'!$A$5:$A$304,0))&amp;"",""))</f>
        <v/>
      </c>
      <c r="I425" s="12" t="str">
        <f aca="false">IF(B425="","",IFERROR(INDEX('De-para'!$E$5:$E$304,MATCH(B425,'De-para'!$A$5:$A$304,0))&amp;"",""))</f>
        <v/>
      </c>
      <c r="J425" s="12" t="str">
        <f aca="false">IF(B425="","",IFERROR(INDEX('De-para'!$F$5:$F$304,MATCH(B425,'De-para'!$A$5:$A$304,0))&amp;"",""))</f>
        <v/>
      </c>
      <c r="K425" s="13" t="str">
        <f aca="false">IF(OR(J425="",D425=""),"",IF(J425="Receita",D425,-D425))</f>
        <v/>
      </c>
      <c r="L425" s="12" t="str">
        <f aca="false">IF(C425="","",IFERROR(INDEX('Centros de custo'!$C$5:$C$64,MATCH(C425,'Centros de custo'!$A$5:$A$64,0)),""))</f>
        <v/>
      </c>
      <c r="M425" s="12" t="str">
        <f aca="false">IF(C425="","",IFERROR(INDEX('Centros de custo'!$E$5:$E$64,MATCH(C425,'Centros de custo'!$A$5:$A$64,0)),""))</f>
        <v/>
      </c>
      <c r="N425" s="12" t="str">
        <f aca="false">IF(B425="","",IF(C425="","Sem CC",IF(ISNA(MATCH(C425,'Centros de custo'!$A$5:$A$64,0)),"Inexistente",IF(INDEX('Centros de custo'!$F$5:$F$64,MATCH(C425,'Centros de custo'!$A$5:$A$64,0))="Não","Inativo","OK"))))</f>
        <v/>
      </c>
      <c r="O425" s="12" t="str">
        <f aca="false">IF(B425="","",IF(G425="Sem de-para","Sem de-para",IF(IFERROR(INDEX('De-para'!$G$5:$G$304,MATCH(B425,'De-para'!$A$5:$A$304,0)),"")&lt;&gt;"OK","De-para inválido",IF(N425="Sem CC","Sem centro de custo",IF(N425&lt;&gt;"OK","Centro de custo "&amp;LOWER(N425),"OK")))))</f>
        <v/>
      </c>
    </row>
    <row r="426" customFormat="false" ht="15" hidden="false" customHeight="false" outlineLevel="0" collapsed="false">
      <c r="A426" s="18"/>
      <c r="B426" s="8"/>
      <c r="C426" s="8"/>
      <c r="D426" s="19"/>
      <c r="E426" s="11"/>
      <c r="F426" s="12" t="str">
        <f aca="false">IF(B426="","",IFERROR(INDEX('De-para'!$B$5:$B$304,MATCH(B426,'De-para'!$A$5:$A$304,0)),"Sem de-para"))</f>
        <v/>
      </c>
      <c r="G426" s="12" t="str">
        <f aca="false">IF(B426="","",IFERROR(INDEX('De-para'!$C$5:$C$304,MATCH(B426,'De-para'!$A$5:$A$304,0))&amp;"","Sem de-para"))</f>
        <v/>
      </c>
      <c r="H426" s="12" t="str">
        <f aca="false">IF(B426="","",IFERROR(INDEX('De-para'!$D$5:$D$304,MATCH(B426,'De-para'!$A$5:$A$304,0))&amp;"",""))</f>
        <v/>
      </c>
      <c r="I426" s="12" t="str">
        <f aca="false">IF(B426="","",IFERROR(INDEX('De-para'!$E$5:$E$304,MATCH(B426,'De-para'!$A$5:$A$304,0))&amp;"",""))</f>
        <v/>
      </c>
      <c r="J426" s="12" t="str">
        <f aca="false">IF(B426="","",IFERROR(INDEX('De-para'!$F$5:$F$304,MATCH(B426,'De-para'!$A$5:$A$304,0))&amp;"",""))</f>
        <v/>
      </c>
      <c r="K426" s="13" t="str">
        <f aca="false">IF(OR(J426="",D426=""),"",IF(J426="Receita",D426,-D426))</f>
        <v/>
      </c>
      <c r="L426" s="12" t="str">
        <f aca="false">IF(C426="","",IFERROR(INDEX('Centros de custo'!$C$5:$C$64,MATCH(C426,'Centros de custo'!$A$5:$A$64,0)),""))</f>
        <v/>
      </c>
      <c r="M426" s="12" t="str">
        <f aca="false">IF(C426="","",IFERROR(INDEX('Centros de custo'!$E$5:$E$64,MATCH(C426,'Centros de custo'!$A$5:$A$64,0)),""))</f>
        <v/>
      </c>
      <c r="N426" s="12" t="str">
        <f aca="false">IF(B426="","",IF(C426="","Sem CC",IF(ISNA(MATCH(C426,'Centros de custo'!$A$5:$A$64,0)),"Inexistente",IF(INDEX('Centros de custo'!$F$5:$F$64,MATCH(C426,'Centros de custo'!$A$5:$A$64,0))="Não","Inativo","OK"))))</f>
        <v/>
      </c>
      <c r="O426" s="12" t="str">
        <f aca="false">IF(B426="","",IF(G426="Sem de-para","Sem de-para",IF(IFERROR(INDEX('De-para'!$G$5:$G$304,MATCH(B426,'De-para'!$A$5:$A$304,0)),"")&lt;&gt;"OK","De-para inválido",IF(N426="Sem CC","Sem centro de custo",IF(N426&lt;&gt;"OK","Centro de custo "&amp;LOWER(N426),"OK")))))</f>
        <v/>
      </c>
    </row>
    <row r="427" customFormat="false" ht="15" hidden="false" customHeight="false" outlineLevel="0" collapsed="false">
      <c r="A427" s="18"/>
      <c r="B427" s="8"/>
      <c r="C427" s="8"/>
      <c r="D427" s="19"/>
      <c r="E427" s="11"/>
      <c r="F427" s="12" t="str">
        <f aca="false">IF(B427="","",IFERROR(INDEX('De-para'!$B$5:$B$304,MATCH(B427,'De-para'!$A$5:$A$304,0)),"Sem de-para"))</f>
        <v/>
      </c>
      <c r="G427" s="12" t="str">
        <f aca="false">IF(B427="","",IFERROR(INDEX('De-para'!$C$5:$C$304,MATCH(B427,'De-para'!$A$5:$A$304,0))&amp;"","Sem de-para"))</f>
        <v/>
      </c>
      <c r="H427" s="12" t="str">
        <f aca="false">IF(B427="","",IFERROR(INDEX('De-para'!$D$5:$D$304,MATCH(B427,'De-para'!$A$5:$A$304,0))&amp;"",""))</f>
        <v/>
      </c>
      <c r="I427" s="12" t="str">
        <f aca="false">IF(B427="","",IFERROR(INDEX('De-para'!$E$5:$E$304,MATCH(B427,'De-para'!$A$5:$A$304,0))&amp;"",""))</f>
        <v/>
      </c>
      <c r="J427" s="12" t="str">
        <f aca="false">IF(B427="","",IFERROR(INDEX('De-para'!$F$5:$F$304,MATCH(B427,'De-para'!$A$5:$A$304,0))&amp;"",""))</f>
        <v/>
      </c>
      <c r="K427" s="13" t="str">
        <f aca="false">IF(OR(J427="",D427=""),"",IF(J427="Receita",D427,-D427))</f>
        <v/>
      </c>
      <c r="L427" s="12" t="str">
        <f aca="false">IF(C427="","",IFERROR(INDEX('Centros de custo'!$C$5:$C$64,MATCH(C427,'Centros de custo'!$A$5:$A$64,0)),""))</f>
        <v/>
      </c>
      <c r="M427" s="12" t="str">
        <f aca="false">IF(C427="","",IFERROR(INDEX('Centros de custo'!$E$5:$E$64,MATCH(C427,'Centros de custo'!$A$5:$A$64,0)),""))</f>
        <v/>
      </c>
      <c r="N427" s="12" t="str">
        <f aca="false">IF(B427="","",IF(C427="","Sem CC",IF(ISNA(MATCH(C427,'Centros de custo'!$A$5:$A$64,0)),"Inexistente",IF(INDEX('Centros de custo'!$F$5:$F$64,MATCH(C427,'Centros de custo'!$A$5:$A$64,0))="Não","Inativo","OK"))))</f>
        <v/>
      </c>
      <c r="O427" s="12" t="str">
        <f aca="false">IF(B427="","",IF(G427="Sem de-para","Sem de-para",IF(IFERROR(INDEX('De-para'!$G$5:$G$304,MATCH(B427,'De-para'!$A$5:$A$304,0)),"")&lt;&gt;"OK","De-para inválido",IF(N427="Sem CC","Sem centro de custo",IF(N427&lt;&gt;"OK","Centro de custo "&amp;LOWER(N427),"OK")))))</f>
        <v/>
      </c>
    </row>
    <row r="428" customFormat="false" ht="15" hidden="false" customHeight="false" outlineLevel="0" collapsed="false">
      <c r="A428" s="18"/>
      <c r="B428" s="8"/>
      <c r="C428" s="8"/>
      <c r="D428" s="19"/>
      <c r="E428" s="11"/>
      <c r="F428" s="12" t="str">
        <f aca="false">IF(B428="","",IFERROR(INDEX('De-para'!$B$5:$B$304,MATCH(B428,'De-para'!$A$5:$A$304,0)),"Sem de-para"))</f>
        <v/>
      </c>
      <c r="G428" s="12" t="str">
        <f aca="false">IF(B428="","",IFERROR(INDEX('De-para'!$C$5:$C$304,MATCH(B428,'De-para'!$A$5:$A$304,0))&amp;"","Sem de-para"))</f>
        <v/>
      </c>
      <c r="H428" s="12" t="str">
        <f aca="false">IF(B428="","",IFERROR(INDEX('De-para'!$D$5:$D$304,MATCH(B428,'De-para'!$A$5:$A$304,0))&amp;"",""))</f>
        <v/>
      </c>
      <c r="I428" s="12" t="str">
        <f aca="false">IF(B428="","",IFERROR(INDEX('De-para'!$E$5:$E$304,MATCH(B428,'De-para'!$A$5:$A$304,0))&amp;"",""))</f>
        <v/>
      </c>
      <c r="J428" s="12" t="str">
        <f aca="false">IF(B428="","",IFERROR(INDEX('De-para'!$F$5:$F$304,MATCH(B428,'De-para'!$A$5:$A$304,0))&amp;"",""))</f>
        <v/>
      </c>
      <c r="K428" s="13" t="str">
        <f aca="false">IF(OR(J428="",D428=""),"",IF(J428="Receita",D428,-D428))</f>
        <v/>
      </c>
      <c r="L428" s="12" t="str">
        <f aca="false">IF(C428="","",IFERROR(INDEX('Centros de custo'!$C$5:$C$64,MATCH(C428,'Centros de custo'!$A$5:$A$64,0)),""))</f>
        <v/>
      </c>
      <c r="M428" s="12" t="str">
        <f aca="false">IF(C428="","",IFERROR(INDEX('Centros de custo'!$E$5:$E$64,MATCH(C428,'Centros de custo'!$A$5:$A$64,0)),""))</f>
        <v/>
      </c>
      <c r="N428" s="12" t="str">
        <f aca="false">IF(B428="","",IF(C428="","Sem CC",IF(ISNA(MATCH(C428,'Centros de custo'!$A$5:$A$64,0)),"Inexistente",IF(INDEX('Centros de custo'!$F$5:$F$64,MATCH(C428,'Centros de custo'!$A$5:$A$64,0))="Não","Inativo","OK"))))</f>
        <v/>
      </c>
      <c r="O428" s="12" t="str">
        <f aca="false">IF(B428="","",IF(G428="Sem de-para","Sem de-para",IF(IFERROR(INDEX('De-para'!$G$5:$G$304,MATCH(B428,'De-para'!$A$5:$A$304,0)),"")&lt;&gt;"OK","De-para inválido",IF(N428="Sem CC","Sem centro de custo",IF(N428&lt;&gt;"OK","Centro de custo "&amp;LOWER(N428),"OK")))))</f>
        <v/>
      </c>
    </row>
    <row r="429" customFormat="false" ht="15" hidden="false" customHeight="false" outlineLevel="0" collapsed="false">
      <c r="A429" s="18"/>
      <c r="B429" s="8"/>
      <c r="C429" s="8"/>
      <c r="D429" s="19"/>
      <c r="E429" s="11"/>
      <c r="F429" s="12" t="str">
        <f aca="false">IF(B429="","",IFERROR(INDEX('De-para'!$B$5:$B$304,MATCH(B429,'De-para'!$A$5:$A$304,0)),"Sem de-para"))</f>
        <v/>
      </c>
      <c r="G429" s="12" t="str">
        <f aca="false">IF(B429="","",IFERROR(INDEX('De-para'!$C$5:$C$304,MATCH(B429,'De-para'!$A$5:$A$304,0))&amp;"","Sem de-para"))</f>
        <v/>
      </c>
      <c r="H429" s="12" t="str">
        <f aca="false">IF(B429="","",IFERROR(INDEX('De-para'!$D$5:$D$304,MATCH(B429,'De-para'!$A$5:$A$304,0))&amp;"",""))</f>
        <v/>
      </c>
      <c r="I429" s="12" t="str">
        <f aca="false">IF(B429="","",IFERROR(INDEX('De-para'!$E$5:$E$304,MATCH(B429,'De-para'!$A$5:$A$304,0))&amp;"",""))</f>
        <v/>
      </c>
      <c r="J429" s="12" t="str">
        <f aca="false">IF(B429="","",IFERROR(INDEX('De-para'!$F$5:$F$304,MATCH(B429,'De-para'!$A$5:$A$304,0))&amp;"",""))</f>
        <v/>
      </c>
      <c r="K429" s="13" t="str">
        <f aca="false">IF(OR(J429="",D429=""),"",IF(J429="Receita",D429,-D429))</f>
        <v/>
      </c>
      <c r="L429" s="12" t="str">
        <f aca="false">IF(C429="","",IFERROR(INDEX('Centros de custo'!$C$5:$C$64,MATCH(C429,'Centros de custo'!$A$5:$A$64,0)),""))</f>
        <v/>
      </c>
      <c r="M429" s="12" t="str">
        <f aca="false">IF(C429="","",IFERROR(INDEX('Centros de custo'!$E$5:$E$64,MATCH(C429,'Centros de custo'!$A$5:$A$64,0)),""))</f>
        <v/>
      </c>
      <c r="N429" s="12" t="str">
        <f aca="false">IF(B429="","",IF(C429="","Sem CC",IF(ISNA(MATCH(C429,'Centros de custo'!$A$5:$A$64,0)),"Inexistente",IF(INDEX('Centros de custo'!$F$5:$F$64,MATCH(C429,'Centros de custo'!$A$5:$A$64,0))="Não","Inativo","OK"))))</f>
        <v/>
      </c>
      <c r="O429" s="12" t="str">
        <f aca="false">IF(B429="","",IF(G429="Sem de-para","Sem de-para",IF(IFERROR(INDEX('De-para'!$G$5:$G$304,MATCH(B429,'De-para'!$A$5:$A$304,0)),"")&lt;&gt;"OK","De-para inválido",IF(N429="Sem CC","Sem centro de custo",IF(N429&lt;&gt;"OK","Centro de custo "&amp;LOWER(N429),"OK")))))</f>
        <v/>
      </c>
    </row>
    <row r="430" customFormat="false" ht="15" hidden="false" customHeight="false" outlineLevel="0" collapsed="false">
      <c r="A430" s="18"/>
      <c r="B430" s="8"/>
      <c r="C430" s="8"/>
      <c r="D430" s="19"/>
      <c r="E430" s="11"/>
      <c r="F430" s="12" t="str">
        <f aca="false">IF(B430="","",IFERROR(INDEX('De-para'!$B$5:$B$304,MATCH(B430,'De-para'!$A$5:$A$304,0)),"Sem de-para"))</f>
        <v/>
      </c>
      <c r="G430" s="12" t="str">
        <f aca="false">IF(B430="","",IFERROR(INDEX('De-para'!$C$5:$C$304,MATCH(B430,'De-para'!$A$5:$A$304,0))&amp;"","Sem de-para"))</f>
        <v/>
      </c>
      <c r="H430" s="12" t="str">
        <f aca="false">IF(B430="","",IFERROR(INDEX('De-para'!$D$5:$D$304,MATCH(B430,'De-para'!$A$5:$A$304,0))&amp;"",""))</f>
        <v/>
      </c>
      <c r="I430" s="12" t="str">
        <f aca="false">IF(B430="","",IFERROR(INDEX('De-para'!$E$5:$E$304,MATCH(B430,'De-para'!$A$5:$A$304,0))&amp;"",""))</f>
        <v/>
      </c>
      <c r="J430" s="12" t="str">
        <f aca="false">IF(B430="","",IFERROR(INDEX('De-para'!$F$5:$F$304,MATCH(B430,'De-para'!$A$5:$A$304,0))&amp;"",""))</f>
        <v/>
      </c>
      <c r="K430" s="13" t="str">
        <f aca="false">IF(OR(J430="",D430=""),"",IF(J430="Receita",D430,-D430))</f>
        <v/>
      </c>
      <c r="L430" s="12" t="str">
        <f aca="false">IF(C430="","",IFERROR(INDEX('Centros de custo'!$C$5:$C$64,MATCH(C430,'Centros de custo'!$A$5:$A$64,0)),""))</f>
        <v/>
      </c>
      <c r="M430" s="12" t="str">
        <f aca="false">IF(C430="","",IFERROR(INDEX('Centros de custo'!$E$5:$E$64,MATCH(C430,'Centros de custo'!$A$5:$A$64,0)),""))</f>
        <v/>
      </c>
      <c r="N430" s="12" t="str">
        <f aca="false">IF(B430="","",IF(C430="","Sem CC",IF(ISNA(MATCH(C430,'Centros de custo'!$A$5:$A$64,0)),"Inexistente",IF(INDEX('Centros de custo'!$F$5:$F$64,MATCH(C430,'Centros de custo'!$A$5:$A$64,0))="Não","Inativo","OK"))))</f>
        <v/>
      </c>
      <c r="O430" s="12" t="str">
        <f aca="false">IF(B430="","",IF(G430="Sem de-para","Sem de-para",IF(IFERROR(INDEX('De-para'!$G$5:$G$304,MATCH(B430,'De-para'!$A$5:$A$304,0)),"")&lt;&gt;"OK","De-para inválido",IF(N430="Sem CC","Sem centro de custo",IF(N430&lt;&gt;"OK","Centro de custo "&amp;LOWER(N430),"OK")))))</f>
        <v/>
      </c>
    </row>
    <row r="431" customFormat="false" ht="15" hidden="false" customHeight="false" outlineLevel="0" collapsed="false">
      <c r="A431" s="18"/>
      <c r="B431" s="8"/>
      <c r="C431" s="8"/>
      <c r="D431" s="19"/>
      <c r="E431" s="11"/>
      <c r="F431" s="12" t="str">
        <f aca="false">IF(B431="","",IFERROR(INDEX('De-para'!$B$5:$B$304,MATCH(B431,'De-para'!$A$5:$A$304,0)),"Sem de-para"))</f>
        <v/>
      </c>
      <c r="G431" s="12" t="str">
        <f aca="false">IF(B431="","",IFERROR(INDEX('De-para'!$C$5:$C$304,MATCH(B431,'De-para'!$A$5:$A$304,0))&amp;"","Sem de-para"))</f>
        <v/>
      </c>
      <c r="H431" s="12" t="str">
        <f aca="false">IF(B431="","",IFERROR(INDEX('De-para'!$D$5:$D$304,MATCH(B431,'De-para'!$A$5:$A$304,0))&amp;"",""))</f>
        <v/>
      </c>
      <c r="I431" s="12" t="str">
        <f aca="false">IF(B431="","",IFERROR(INDEX('De-para'!$E$5:$E$304,MATCH(B431,'De-para'!$A$5:$A$304,0))&amp;"",""))</f>
        <v/>
      </c>
      <c r="J431" s="12" t="str">
        <f aca="false">IF(B431="","",IFERROR(INDEX('De-para'!$F$5:$F$304,MATCH(B431,'De-para'!$A$5:$A$304,0))&amp;"",""))</f>
        <v/>
      </c>
      <c r="K431" s="13" t="str">
        <f aca="false">IF(OR(J431="",D431=""),"",IF(J431="Receita",D431,-D431))</f>
        <v/>
      </c>
      <c r="L431" s="12" t="str">
        <f aca="false">IF(C431="","",IFERROR(INDEX('Centros de custo'!$C$5:$C$64,MATCH(C431,'Centros de custo'!$A$5:$A$64,0)),""))</f>
        <v/>
      </c>
      <c r="M431" s="12" t="str">
        <f aca="false">IF(C431="","",IFERROR(INDEX('Centros de custo'!$E$5:$E$64,MATCH(C431,'Centros de custo'!$A$5:$A$64,0)),""))</f>
        <v/>
      </c>
      <c r="N431" s="12" t="str">
        <f aca="false">IF(B431="","",IF(C431="","Sem CC",IF(ISNA(MATCH(C431,'Centros de custo'!$A$5:$A$64,0)),"Inexistente",IF(INDEX('Centros de custo'!$F$5:$F$64,MATCH(C431,'Centros de custo'!$A$5:$A$64,0))="Não","Inativo","OK"))))</f>
        <v/>
      </c>
      <c r="O431" s="12" t="str">
        <f aca="false">IF(B431="","",IF(G431="Sem de-para","Sem de-para",IF(IFERROR(INDEX('De-para'!$G$5:$G$304,MATCH(B431,'De-para'!$A$5:$A$304,0)),"")&lt;&gt;"OK","De-para inválido",IF(N431="Sem CC","Sem centro de custo",IF(N431&lt;&gt;"OK","Centro de custo "&amp;LOWER(N431),"OK")))))</f>
        <v/>
      </c>
    </row>
    <row r="432" customFormat="false" ht="15" hidden="false" customHeight="false" outlineLevel="0" collapsed="false">
      <c r="A432" s="18"/>
      <c r="B432" s="8"/>
      <c r="C432" s="8"/>
      <c r="D432" s="19"/>
      <c r="E432" s="11"/>
      <c r="F432" s="12" t="str">
        <f aca="false">IF(B432="","",IFERROR(INDEX('De-para'!$B$5:$B$304,MATCH(B432,'De-para'!$A$5:$A$304,0)),"Sem de-para"))</f>
        <v/>
      </c>
      <c r="G432" s="12" t="str">
        <f aca="false">IF(B432="","",IFERROR(INDEX('De-para'!$C$5:$C$304,MATCH(B432,'De-para'!$A$5:$A$304,0))&amp;"","Sem de-para"))</f>
        <v/>
      </c>
      <c r="H432" s="12" t="str">
        <f aca="false">IF(B432="","",IFERROR(INDEX('De-para'!$D$5:$D$304,MATCH(B432,'De-para'!$A$5:$A$304,0))&amp;"",""))</f>
        <v/>
      </c>
      <c r="I432" s="12" t="str">
        <f aca="false">IF(B432="","",IFERROR(INDEX('De-para'!$E$5:$E$304,MATCH(B432,'De-para'!$A$5:$A$304,0))&amp;"",""))</f>
        <v/>
      </c>
      <c r="J432" s="12" t="str">
        <f aca="false">IF(B432="","",IFERROR(INDEX('De-para'!$F$5:$F$304,MATCH(B432,'De-para'!$A$5:$A$304,0))&amp;"",""))</f>
        <v/>
      </c>
      <c r="K432" s="13" t="str">
        <f aca="false">IF(OR(J432="",D432=""),"",IF(J432="Receita",D432,-D432))</f>
        <v/>
      </c>
      <c r="L432" s="12" t="str">
        <f aca="false">IF(C432="","",IFERROR(INDEX('Centros de custo'!$C$5:$C$64,MATCH(C432,'Centros de custo'!$A$5:$A$64,0)),""))</f>
        <v/>
      </c>
      <c r="M432" s="12" t="str">
        <f aca="false">IF(C432="","",IFERROR(INDEX('Centros de custo'!$E$5:$E$64,MATCH(C432,'Centros de custo'!$A$5:$A$64,0)),""))</f>
        <v/>
      </c>
      <c r="N432" s="12" t="str">
        <f aca="false">IF(B432="","",IF(C432="","Sem CC",IF(ISNA(MATCH(C432,'Centros de custo'!$A$5:$A$64,0)),"Inexistente",IF(INDEX('Centros de custo'!$F$5:$F$64,MATCH(C432,'Centros de custo'!$A$5:$A$64,0))="Não","Inativo","OK"))))</f>
        <v/>
      </c>
      <c r="O432" s="12" t="str">
        <f aca="false">IF(B432="","",IF(G432="Sem de-para","Sem de-para",IF(IFERROR(INDEX('De-para'!$G$5:$G$304,MATCH(B432,'De-para'!$A$5:$A$304,0)),"")&lt;&gt;"OK","De-para inválido",IF(N432="Sem CC","Sem centro de custo",IF(N432&lt;&gt;"OK","Centro de custo "&amp;LOWER(N432),"OK")))))</f>
        <v/>
      </c>
    </row>
    <row r="433" customFormat="false" ht="15" hidden="false" customHeight="false" outlineLevel="0" collapsed="false">
      <c r="A433" s="18"/>
      <c r="B433" s="8"/>
      <c r="C433" s="8"/>
      <c r="D433" s="19"/>
      <c r="E433" s="11"/>
      <c r="F433" s="12" t="str">
        <f aca="false">IF(B433="","",IFERROR(INDEX('De-para'!$B$5:$B$304,MATCH(B433,'De-para'!$A$5:$A$304,0)),"Sem de-para"))</f>
        <v/>
      </c>
      <c r="G433" s="12" t="str">
        <f aca="false">IF(B433="","",IFERROR(INDEX('De-para'!$C$5:$C$304,MATCH(B433,'De-para'!$A$5:$A$304,0))&amp;"","Sem de-para"))</f>
        <v/>
      </c>
      <c r="H433" s="12" t="str">
        <f aca="false">IF(B433="","",IFERROR(INDEX('De-para'!$D$5:$D$304,MATCH(B433,'De-para'!$A$5:$A$304,0))&amp;"",""))</f>
        <v/>
      </c>
      <c r="I433" s="12" t="str">
        <f aca="false">IF(B433="","",IFERROR(INDEX('De-para'!$E$5:$E$304,MATCH(B433,'De-para'!$A$5:$A$304,0))&amp;"",""))</f>
        <v/>
      </c>
      <c r="J433" s="12" t="str">
        <f aca="false">IF(B433="","",IFERROR(INDEX('De-para'!$F$5:$F$304,MATCH(B433,'De-para'!$A$5:$A$304,0))&amp;"",""))</f>
        <v/>
      </c>
      <c r="K433" s="13" t="str">
        <f aca="false">IF(OR(J433="",D433=""),"",IF(J433="Receita",D433,-D433))</f>
        <v/>
      </c>
      <c r="L433" s="12" t="str">
        <f aca="false">IF(C433="","",IFERROR(INDEX('Centros de custo'!$C$5:$C$64,MATCH(C433,'Centros de custo'!$A$5:$A$64,0)),""))</f>
        <v/>
      </c>
      <c r="M433" s="12" t="str">
        <f aca="false">IF(C433="","",IFERROR(INDEX('Centros de custo'!$E$5:$E$64,MATCH(C433,'Centros de custo'!$A$5:$A$64,0)),""))</f>
        <v/>
      </c>
      <c r="N433" s="12" t="str">
        <f aca="false">IF(B433="","",IF(C433="","Sem CC",IF(ISNA(MATCH(C433,'Centros de custo'!$A$5:$A$64,0)),"Inexistente",IF(INDEX('Centros de custo'!$F$5:$F$64,MATCH(C433,'Centros de custo'!$A$5:$A$64,0))="Não","Inativo","OK"))))</f>
        <v/>
      </c>
      <c r="O433" s="12" t="str">
        <f aca="false">IF(B433="","",IF(G433="Sem de-para","Sem de-para",IF(IFERROR(INDEX('De-para'!$G$5:$G$304,MATCH(B433,'De-para'!$A$5:$A$304,0)),"")&lt;&gt;"OK","De-para inválido",IF(N433="Sem CC","Sem centro de custo",IF(N433&lt;&gt;"OK","Centro de custo "&amp;LOWER(N433),"OK")))))</f>
        <v/>
      </c>
    </row>
    <row r="434" customFormat="false" ht="15" hidden="false" customHeight="false" outlineLevel="0" collapsed="false">
      <c r="A434" s="18"/>
      <c r="B434" s="8"/>
      <c r="C434" s="8"/>
      <c r="D434" s="19"/>
      <c r="E434" s="11"/>
      <c r="F434" s="12" t="str">
        <f aca="false">IF(B434="","",IFERROR(INDEX('De-para'!$B$5:$B$304,MATCH(B434,'De-para'!$A$5:$A$304,0)),"Sem de-para"))</f>
        <v/>
      </c>
      <c r="G434" s="12" t="str">
        <f aca="false">IF(B434="","",IFERROR(INDEX('De-para'!$C$5:$C$304,MATCH(B434,'De-para'!$A$5:$A$304,0))&amp;"","Sem de-para"))</f>
        <v/>
      </c>
      <c r="H434" s="12" t="str">
        <f aca="false">IF(B434="","",IFERROR(INDEX('De-para'!$D$5:$D$304,MATCH(B434,'De-para'!$A$5:$A$304,0))&amp;"",""))</f>
        <v/>
      </c>
      <c r="I434" s="12" t="str">
        <f aca="false">IF(B434="","",IFERROR(INDEX('De-para'!$E$5:$E$304,MATCH(B434,'De-para'!$A$5:$A$304,0))&amp;"",""))</f>
        <v/>
      </c>
      <c r="J434" s="12" t="str">
        <f aca="false">IF(B434="","",IFERROR(INDEX('De-para'!$F$5:$F$304,MATCH(B434,'De-para'!$A$5:$A$304,0))&amp;"",""))</f>
        <v/>
      </c>
      <c r="K434" s="13" t="str">
        <f aca="false">IF(OR(J434="",D434=""),"",IF(J434="Receita",D434,-D434))</f>
        <v/>
      </c>
      <c r="L434" s="12" t="str">
        <f aca="false">IF(C434="","",IFERROR(INDEX('Centros de custo'!$C$5:$C$64,MATCH(C434,'Centros de custo'!$A$5:$A$64,0)),""))</f>
        <v/>
      </c>
      <c r="M434" s="12" t="str">
        <f aca="false">IF(C434="","",IFERROR(INDEX('Centros de custo'!$E$5:$E$64,MATCH(C434,'Centros de custo'!$A$5:$A$64,0)),""))</f>
        <v/>
      </c>
      <c r="N434" s="12" t="str">
        <f aca="false">IF(B434="","",IF(C434="","Sem CC",IF(ISNA(MATCH(C434,'Centros de custo'!$A$5:$A$64,0)),"Inexistente",IF(INDEX('Centros de custo'!$F$5:$F$64,MATCH(C434,'Centros de custo'!$A$5:$A$64,0))="Não","Inativo","OK"))))</f>
        <v/>
      </c>
      <c r="O434" s="12" t="str">
        <f aca="false">IF(B434="","",IF(G434="Sem de-para","Sem de-para",IF(IFERROR(INDEX('De-para'!$G$5:$G$304,MATCH(B434,'De-para'!$A$5:$A$304,0)),"")&lt;&gt;"OK","De-para inválido",IF(N434="Sem CC","Sem centro de custo",IF(N434&lt;&gt;"OK","Centro de custo "&amp;LOWER(N434),"OK")))))</f>
        <v/>
      </c>
    </row>
    <row r="435" customFormat="false" ht="15" hidden="false" customHeight="false" outlineLevel="0" collapsed="false">
      <c r="A435" s="18"/>
      <c r="B435" s="8"/>
      <c r="C435" s="8"/>
      <c r="D435" s="19"/>
      <c r="E435" s="11"/>
      <c r="F435" s="12" t="str">
        <f aca="false">IF(B435="","",IFERROR(INDEX('De-para'!$B$5:$B$304,MATCH(B435,'De-para'!$A$5:$A$304,0)),"Sem de-para"))</f>
        <v/>
      </c>
      <c r="G435" s="12" t="str">
        <f aca="false">IF(B435="","",IFERROR(INDEX('De-para'!$C$5:$C$304,MATCH(B435,'De-para'!$A$5:$A$304,0))&amp;"","Sem de-para"))</f>
        <v/>
      </c>
      <c r="H435" s="12" t="str">
        <f aca="false">IF(B435="","",IFERROR(INDEX('De-para'!$D$5:$D$304,MATCH(B435,'De-para'!$A$5:$A$304,0))&amp;"",""))</f>
        <v/>
      </c>
      <c r="I435" s="12" t="str">
        <f aca="false">IF(B435="","",IFERROR(INDEX('De-para'!$E$5:$E$304,MATCH(B435,'De-para'!$A$5:$A$304,0))&amp;"",""))</f>
        <v/>
      </c>
      <c r="J435" s="12" t="str">
        <f aca="false">IF(B435="","",IFERROR(INDEX('De-para'!$F$5:$F$304,MATCH(B435,'De-para'!$A$5:$A$304,0))&amp;"",""))</f>
        <v/>
      </c>
      <c r="K435" s="13" t="str">
        <f aca="false">IF(OR(J435="",D435=""),"",IF(J435="Receita",D435,-D435))</f>
        <v/>
      </c>
      <c r="L435" s="12" t="str">
        <f aca="false">IF(C435="","",IFERROR(INDEX('Centros de custo'!$C$5:$C$64,MATCH(C435,'Centros de custo'!$A$5:$A$64,0)),""))</f>
        <v/>
      </c>
      <c r="M435" s="12" t="str">
        <f aca="false">IF(C435="","",IFERROR(INDEX('Centros de custo'!$E$5:$E$64,MATCH(C435,'Centros de custo'!$A$5:$A$64,0)),""))</f>
        <v/>
      </c>
      <c r="N435" s="12" t="str">
        <f aca="false">IF(B435="","",IF(C435="","Sem CC",IF(ISNA(MATCH(C435,'Centros de custo'!$A$5:$A$64,0)),"Inexistente",IF(INDEX('Centros de custo'!$F$5:$F$64,MATCH(C435,'Centros de custo'!$A$5:$A$64,0))="Não","Inativo","OK"))))</f>
        <v/>
      </c>
      <c r="O435" s="12" t="str">
        <f aca="false">IF(B435="","",IF(G435="Sem de-para","Sem de-para",IF(IFERROR(INDEX('De-para'!$G$5:$G$304,MATCH(B435,'De-para'!$A$5:$A$304,0)),"")&lt;&gt;"OK","De-para inválido",IF(N435="Sem CC","Sem centro de custo",IF(N435&lt;&gt;"OK","Centro de custo "&amp;LOWER(N435),"OK")))))</f>
        <v/>
      </c>
    </row>
    <row r="436" customFormat="false" ht="15" hidden="false" customHeight="false" outlineLevel="0" collapsed="false">
      <c r="A436" s="18"/>
      <c r="B436" s="8"/>
      <c r="C436" s="8"/>
      <c r="D436" s="19"/>
      <c r="E436" s="11"/>
      <c r="F436" s="12" t="str">
        <f aca="false">IF(B436="","",IFERROR(INDEX('De-para'!$B$5:$B$304,MATCH(B436,'De-para'!$A$5:$A$304,0)),"Sem de-para"))</f>
        <v/>
      </c>
      <c r="G436" s="12" t="str">
        <f aca="false">IF(B436="","",IFERROR(INDEX('De-para'!$C$5:$C$304,MATCH(B436,'De-para'!$A$5:$A$304,0))&amp;"","Sem de-para"))</f>
        <v/>
      </c>
      <c r="H436" s="12" t="str">
        <f aca="false">IF(B436="","",IFERROR(INDEX('De-para'!$D$5:$D$304,MATCH(B436,'De-para'!$A$5:$A$304,0))&amp;"",""))</f>
        <v/>
      </c>
      <c r="I436" s="12" t="str">
        <f aca="false">IF(B436="","",IFERROR(INDEX('De-para'!$E$5:$E$304,MATCH(B436,'De-para'!$A$5:$A$304,0))&amp;"",""))</f>
        <v/>
      </c>
      <c r="J436" s="12" t="str">
        <f aca="false">IF(B436="","",IFERROR(INDEX('De-para'!$F$5:$F$304,MATCH(B436,'De-para'!$A$5:$A$304,0))&amp;"",""))</f>
        <v/>
      </c>
      <c r="K436" s="13" t="str">
        <f aca="false">IF(OR(J436="",D436=""),"",IF(J436="Receita",D436,-D436))</f>
        <v/>
      </c>
      <c r="L436" s="12" t="str">
        <f aca="false">IF(C436="","",IFERROR(INDEX('Centros de custo'!$C$5:$C$64,MATCH(C436,'Centros de custo'!$A$5:$A$64,0)),""))</f>
        <v/>
      </c>
      <c r="M436" s="12" t="str">
        <f aca="false">IF(C436="","",IFERROR(INDEX('Centros de custo'!$E$5:$E$64,MATCH(C436,'Centros de custo'!$A$5:$A$64,0)),""))</f>
        <v/>
      </c>
      <c r="N436" s="12" t="str">
        <f aca="false">IF(B436="","",IF(C436="","Sem CC",IF(ISNA(MATCH(C436,'Centros de custo'!$A$5:$A$64,0)),"Inexistente",IF(INDEX('Centros de custo'!$F$5:$F$64,MATCH(C436,'Centros de custo'!$A$5:$A$64,0))="Não","Inativo","OK"))))</f>
        <v/>
      </c>
      <c r="O436" s="12" t="str">
        <f aca="false">IF(B436="","",IF(G436="Sem de-para","Sem de-para",IF(IFERROR(INDEX('De-para'!$G$5:$G$304,MATCH(B436,'De-para'!$A$5:$A$304,0)),"")&lt;&gt;"OK","De-para inválido",IF(N436="Sem CC","Sem centro de custo",IF(N436&lt;&gt;"OK","Centro de custo "&amp;LOWER(N436),"OK")))))</f>
        <v/>
      </c>
    </row>
    <row r="437" customFormat="false" ht="15" hidden="false" customHeight="false" outlineLevel="0" collapsed="false">
      <c r="A437" s="18"/>
      <c r="B437" s="8"/>
      <c r="C437" s="8"/>
      <c r="D437" s="19"/>
      <c r="E437" s="11"/>
      <c r="F437" s="12" t="str">
        <f aca="false">IF(B437="","",IFERROR(INDEX('De-para'!$B$5:$B$304,MATCH(B437,'De-para'!$A$5:$A$304,0)),"Sem de-para"))</f>
        <v/>
      </c>
      <c r="G437" s="12" t="str">
        <f aca="false">IF(B437="","",IFERROR(INDEX('De-para'!$C$5:$C$304,MATCH(B437,'De-para'!$A$5:$A$304,0))&amp;"","Sem de-para"))</f>
        <v/>
      </c>
      <c r="H437" s="12" t="str">
        <f aca="false">IF(B437="","",IFERROR(INDEX('De-para'!$D$5:$D$304,MATCH(B437,'De-para'!$A$5:$A$304,0))&amp;"",""))</f>
        <v/>
      </c>
      <c r="I437" s="12" t="str">
        <f aca="false">IF(B437="","",IFERROR(INDEX('De-para'!$E$5:$E$304,MATCH(B437,'De-para'!$A$5:$A$304,0))&amp;"",""))</f>
        <v/>
      </c>
      <c r="J437" s="12" t="str">
        <f aca="false">IF(B437="","",IFERROR(INDEX('De-para'!$F$5:$F$304,MATCH(B437,'De-para'!$A$5:$A$304,0))&amp;"",""))</f>
        <v/>
      </c>
      <c r="K437" s="13" t="str">
        <f aca="false">IF(OR(J437="",D437=""),"",IF(J437="Receita",D437,-D437))</f>
        <v/>
      </c>
      <c r="L437" s="12" t="str">
        <f aca="false">IF(C437="","",IFERROR(INDEX('Centros de custo'!$C$5:$C$64,MATCH(C437,'Centros de custo'!$A$5:$A$64,0)),""))</f>
        <v/>
      </c>
      <c r="M437" s="12" t="str">
        <f aca="false">IF(C437="","",IFERROR(INDEX('Centros de custo'!$E$5:$E$64,MATCH(C437,'Centros de custo'!$A$5:$A$64,0)),""))</f>
        <v/>
      </c>
      <c r="N437" s="12" t="str">
        <f aca="false">IF(B437="","",IF(C437="","Sem CC",IF(ISNA(MATCH(C437,'Centros de custo'!$A$5:$A$64,0)),"Inexistente",IF(INDEX('Centros de custo'!$F$5:$F$64,MATCH(C437,'Centros de custo'!$A$5:$A$64,0))="Não","Inativo","OK"))))</f>
        <v/>
      </c>
      <c r="O437" s="12" t="str">
        <f aca="false">IF(B437="","",IF(G437="Sem de-para","Sem de-para",IF(IFERROR(INDEX('De-para'!$G$5:$G$304,MATCH(B437,'De-para'!$A$5:$A$304,0)),"")&lt;&gt;"OK","De-para inválido",IF(N437="Sem CC","Sem centro de custo",IF(N437&lt;&gt;"OK","Centro de custo "&amp;LOWER(N437),"OK")))))</f>
        <v/>
      </c>
    </row>
    <row r="438" customFormat="false" ht="15" hidden="false" customHeight="false" outlineLevel="0" collapsed="false">
      <c r="A438" s="18"/>
      <c r="B438" s="8"/>
      <c r="C438" s="8"/>
      <c r="D438" s="19"/>
      <c r="E438" s="11"/>
      <c r="F438" s="12" t="str">
        <f aca="false">IF(B438="","",IFERROR(INDEX('De-para'!$B$5:$B$304,MATCH(B438,'De-para'!$A$5:$A$304,0)),"Sem de-para"))</f>
        <v/>
      </c>
      <c r="G438" s="12" t="str">
        <f aca="false">IF(B438="","",IFERROR(INDEX('De-para'!$C$5:$C$304,MATCH(B438,'De-para'!$A$5:$A$304,0))&amp;"","Sem de-para"))</f>
        <v/>
      </c>
      <c r="H438" s="12" t="str">
        <f aca="false">IF(B438="","",IFERROR(INDEX('De-para'!$D$5:$D$304,MATCH(B438,'De-para'!$A$5:$A$304,0))&amp;"",""))</f>
        <v/>
      </c>
      <c r="I438" s="12" t="str">
        <f aca="false">IF(B438="","",IFERROR(INDEX('De-para'!$E$5:$E$304,MATCH(B438,'De-para'!$A$5:$A$304,0))&amp;"",""))</f>
        <v/>
      </c>
      <c r="J438" s="12" t="str">
        <f aca="false">IF(B438="","",IFERROR(INDEX('De-para'!$F$5:$F$304,MATCH(B438,'De-para'!$A$5:$A$304,0))&amp;"",""))</f>
        <v/>
      </c>
      <c r="K438" s="13" t="str">
        <f aca="false">IF(OR(J438="",D438=""),"",IF(J438="Receita",D438,-D438))</f>
        <v/>
      </c>
      <c r="L438" s="12" t="str">
        <f aca="false">IF(C438="","",IFERROR(INDEX('Centros de custo'!$C$5:$C$64,MATCH(C438,'Centros de custo'!$A$5:$A$64,0)),""))</f>
        <v/>
      </c>
      <c r="M438" s="12" t="str">
        <f aca="false">IF(C438="","",IFERROR(INDEX('Centros de custo'!$E$5:$E$64,MATCH(C438,'Centros de custo'!$A$5:$A$64,0)),""))</f>
        <v/>
      </c>
      <c r="N438" s="12" t="str">
        <f aca="false">IF(B438="","",IF(C438="","Sem CC",IF(ISNA(MATCH(C438,'Centros de custo'!$A$5:$A$64,0)),"Inexistente",IF(INDEX('Centros de custo'!$F$5:$F$64,MATCH(C438,'Centros de custo'!$A$5:$A$64,0))="Não","Inativo","OK"))))</f>
        <v/>
      </c>
      <c r="O438" s="12" t="str">
        <f aca="false">IF(B438="","",IF(G438="Sem de-para","Sem de-para",IF(IFERROR(INDEX('De-para'!$G$5:$G$304,MATCH(B438,'De-para'!$A$5:$A$304,0)),"")&lt;&gt;"OK","De-para inválido",IF(N438="Sem CC","Sem centro de custo",IF(N438&lt;&gt;"OK","Centro de custo "&amp;LOWER(N438),"OK")))))</f>
        <v/>
      </c>
    </row>
    <row r="439" customFormat="false" ht="15" hidden="false" customHeight="false" outlineLevel="0" collapsed="false">
      <c r="A439" s="18"/>
      <c r="B439" s="8"/>
      <c r="C439" s="8"/>
      <c r="D439" s="19"/>
      <c r="E439" s="11"/>
      <c r="F439" s="12" t="str">
        <f aca="false">IF(B439="","",IFERROR(INDEX('De-para'!$B$5:$B$304,MATCH(B439,'De-para'!$A$5:$A$304,0)),"Sem de-para"))</f>
        <v/>
      </c>
      <c r="G439" s="12" t="str">
        <f aca="false">IF(B439="","",IFERROR(INDEX('De-para'!$C$5:$C$304,MATCH(B439,'De-para'!$A$5:$A$304,0))&amp;"","Sem de-para"))</f>
        <v/>
      </c>
      <c r="H439" s="12" t="str">
        <f aca="false">IF(B439="","",IFERROR(INDEX('De-para'!$D$5:$D$304,MATCH(B439,'De-para'!$A$5:$A$304,0))&amp;"",""))</f>
        <v/>
      </c>
      <c r="I439" s="12" t="str">
        <f aca="false">IF(B439="","",IFERROR(INDEX('De-para'!$E$5:$E$304,MATCH(B439,'De-para'!$A$5:$A$304,0))&amp;"",""))</f>
        <v/>
      </c>
      <c r="J439" s="12" t="str">
        <f aca="false">IF(B439="","",IFERROR(INDEX('De-para'!$F$5:$F$304,MATCH(B439,'De-para'!$A$5:$A$304,0))&amp;"",""))</f>
        <v/>
      </c>
      <c r="K439" s="13" t="str">
        <f aca="false">IF(OR(J439="",D439=""),"",IF(J439="Receita",D439,-D439))</f>
        <v/>
      </c>
      <c r="L439" s="12" t="str">
        <f aca="false">IF(C439="","",IFERROR(INDEX('Centros de custo'!$C$5:$C$64,MATCH(C439,'Centros de custo'!$A$5:$A$64,0)),""))</f>
        <v/>
      </c>
      <c r="M439" s="12" t="str">
        <f aca="false">IF(C439="","",IFERROR(INDEX('Centros de custo'!$E$5:$E$64,MATCH(C439,'Centros de custo'!$A$5:$A$64,0)),""))</f>
        <v/>
      </c>
      <c r="N439" s="12" t="str">
        <f aca="false">IF(B439="","",IF(C439="","Sem CC",IF(ISNA(MATCH(C439,'Centros de custo'!$A$5:$A$64,0)),"Inexistente",IF(INDEX('Centros de custo'!$F$5:$F$64,MATCH(C439,'Centros de custo'!$A$5:$A$64,0))="Não","Inativo","OK"))))</f>
        <v/>
      </c>
      <c r="O439" s="12" t="str">
        <f aca="false">IF(B439="","",IF(G439="Sem de-para","Sem de-para",IF(IFERROR(INDEX('De-para'!$G$5:$G$304,MATCH(B439,'De-para'!$A$5:$A$304,0)),"")&lt;&gt;"OK","De-para inválido",IF(N439="Sem CC","Sem centro de custo",IF(N439&lt;&gt;"OK","Centro de custo "&amp;LOWER(N439),"OK")))))</f>
        <v/>
      </c>
    </row>
    <row r="440" customFormat="false" ht="15" hidden="false" customHeight="false" outlineLevel="0" collapsed="false">
      <c r="A440" s="18"/>
      <c r="B440" s="8"/>
      <c r="C440" s="8"/>
      <c r="D440" s="19"/>
      <c r="E440" s="11"/>
      <c r="F440" s="12" t="str">
        <f aca="false">IF(B440="","",IFERROR(INDEX('De-para'!$B$5:$B$304,MATCH(B440,'De-para'!$A$5:$A$304,0)),"Sem de-para"))</f>
        <v/>
      </c>
      <c r="G440" s="12" t="str">
        <f aca="false">IF(B440="","",IFERROR(INDEX('De-para'!$C$5:$C$304,MATCH(B440,'De-para'!$A$5:$A$304,0))&amp;"","Sem de-para"))</f>
        <v/>
      </c>
      <c r="H440" s="12" t="str">
        <f aca="false">IF(B440="","",IFERROR(INDEX('De-para'!$D$5:$D$304,MATCH(B440,'De-para'!$A$5:$A$304,0))&amp;"",""))</f>
        <v/>
      </c>
      <c r="I440" s="12" t="str">
        <f aca="false">IF(B440="","",IFERROR(INDEX('De-para'!$E$5:$E$304,MATCH(B440,'De-para'!$A$5:$A$304,0))&amp;"",""))</f>
        <v/>
      </c>
      <c r="J440" s="12" t="str">
        <f aca="false">IF(B440="","",IFERROR(INDEX('De-para'!$F$5:$F$304,MATCH(B440,'De-para'!$A$5:$A$304,0))&amp;"",""))</f>
        <v/>
      </c>
      <c r="K440" s="13" t="str">
        <f aca="false">IF(OR(J440="",D440=""),"",IF(J440="Receita",D440,-D440))</f>
        <v/>
      </c>
      <c r="L440" s="12" t="str">
        <f aca="false">IF(C440="","",IFERROR(INDEX('Centros de custo'!$C$5:$C$64,MATCH(C440,'Centros de custo'!$A$5:$A$64,0)),""))</f>
        <v/>
      </c>
      <c r="M440" s="12" t="str">
        <f aca="false">IF(C440="","",IFERROR(INDEX('Centros de custo'!$E$5:$E$64,MATCH(C440,'Centros de custo'!$A$5:$A$64,0)),""))</f>
        <v/>
      </c>
      <c r="N440" s="12" t="str">
        <f aca="false">IF(B440="","",IF(C440="","Sem CC",IF(ISNA(MATCH(C440,'Centros de custo'!$A$5:$A$64,0)),"Inexistente",IF(INDEX('Centros de custo'!$F$5:$F$64,MATCH(C440,'Centros de custo'!$A$5:$A$64,0))="Não","Inativo","OK"))))</f>
        <v/>
      </c>
      <c r="O440" s="12" t="str">
        <f aca="false">IF(B440="","",IF(G440="Sem de-para","Sem de-para",IF(IFERROR(INDEX('De-para'!$G$5:$G$304,MATCH(B440,'De-para'!$A$5:$A$304,0)),"")&lt;&gt;"OK","De-para inválido",IF(N440="Sem CC","Sem centro de custo",IF(N440&lt;&gt;"OK","Centro de custo "&amp;LOWER(N440),"OK")))))</f>
        <v/>
      </c>
    </row>
    <row r="441" customFormat="false" ht="15" hidden="false" customHeight="false" outlineLevel="0" collapsed="false">
      <c r="A441" s="18"/>
      <c r="B441" s="8"/>
      <c r="C441" s="8"/>
      <c r="D441" s="19"/>
      <c r="E441" s="11"/>
      <c r="F441" s="12" t="str">
        <f aca="false">IF(B441="","",IFERROR(INDEX('De-para'!$B$5:$B$304,MATCH(B441,'De-para'!$A$5:$A$304,0)),"Sem de-para"))</f>
        <v/>
      </c>
      <c r="G441" s="12" t="str">
        <f aca="false">IF(B441="","",IFERROR(INDEX('De-para'!$C$5:$C$304,MATCH(B441,'De-para'!$A$5:$A$304,0))&amp;"","Sem de-para"))</f>
        <v/>
      </c>
      <c r="H441" s="12" t="str">
        <f aca="false">IF(B441="","",IFERROR(INDEX('De-para'!$D$5:$D$304,MATCH(B441,'De-para'!$A$5:$A$304,0))&amp;"",""))</f>
        <v/>
      </c>
      <c r="I441" s="12" t="str">
        <f aca="false">IF(B441="","",IFERROR(INDEX('De-para'!$E$5:$E$304,MATCH(B441,'De-para'!$A$5:$A$304,0))&amp;"",""))</f>
        <v/>
      </c>
      <c r="J441" s="12" t="str">
        <f aca="false">IF(B441="","",IFERROR(INDEX('De-para'!$F$5:$F$304,MATCH(B441,'De-para'!$A$5:$A$304,0))&amp;"",""))</f>
        <v/>
      </c>
      <c r="K441" s="13" t="str">
        <f aca="false">IF(OR(J441="",D441=""),"",IF(J441="Receita",D441,-D441))</f>
        <v/>
      </c>
      <c r="L441" s="12" t="str">
        <f aca="false">IF(C441="","",IFERROR(INDEX('Centros de custo'!$C$5:$C$64,MATCH(C441,'Centros de custo'!$A$5:$A$64,0)),""))</f>
        <v/>
      </c>
      <c r="M441" s="12" t="str">
        <f aca="false">IF(C441="","",IFERROR(INDEX('Centros de custo'!$E$5:$E$64,MATCH(C441,'Centros de custo'!$A$5:$A$64,0)),""))</f>
        <v/>
      </c>
      <c r="N441" s="12" t="str">
        <f aca="false">IF(B441="","",IF(C441="","Sem CC",IF(ISNA(MATCH(C441,'Centros de custo'!$A$5:$A$64,0)),"Inexistente",IF(INDEX('Centros de custo'!$F$5:$F$64,MATCH(C441,'Centros de custo'!$A$5:$A$64,0))="Não","Inativo","OK"))))</f>
        <v/>
      </c>
      <c r="O441" s="12" t="str">
        <f aca="false">IF(B441="","",IF(G441="Sem de-para","Sem de-para",IF(IFERROR(INDEX('De-para'!$G$5:$G$304,MATCH(B441,'De-para'!$A$5:$A$304,0)),"")&lt;&gt;"OK","De-para inválido",IF(N441="Sem CC","Sem centro de custo",IF(N441&lt;&gt;"OK","Centro de custo "&amp;LOWER(N441),"OK")))))</f>
        <v/>
      </c>
    </row>
    <row r="442" customFormat="false" ht="15" hidden="false" customHeight="false" outlineLevel="0" collapsed="false">
      <c r="A442" s="18"/>
      <c r="B442" s="8"/>
      <c r="C442" s="8"/>
      <c r="D442" s="19"/>
      <c r="E442" s="11"/>
      <c r="F442" s="12" t="str">
        <f aca="false">IF(B442="","",IFERROR(INDEX('De-para'!$B$5:$B$304,MATCH(B442,'De-para'!$A$5:$A$304,0)),"Sem de-para"))</f>
        <v/>
      </c>
      <c r="G442" s="12" t="str">
        <f aca="false">IF(B442="","",IFERROR(INDEX('De-para'!$C$5:$C$304,MATCH(B442,'De-para'!$A$5:$A$304,0))&amp;"","Sem de-para"))</f>
        <v/>
      </c>
      <c r="H442" s="12" t="str">
        <f aca="false">IF(B442="","",IFERROR(INDEX('De-para'!$D$5:$D$304,MATCH(B442,'De-para'!$A$5:$A$304,0))&amp;"",""))</f>
        <v/>
      </c>
      <c r="I442" s="12" t="str">
        <f aca="false">IF(B442="","",IFERROR(INDEX('De-para'!$E$5:$E$304,MATCH(B442,'De-para'!$A$5:$A$304,0))&amp;"",""))</f>
        <v/>
      </c>
      <c r="J442" s="12" t="str">
        <f aca="false">IF(B442="","",IFERROR(INDEX('De-para'!$F$5:$F$304,MATCH(B442,'De-para'!$A$5:$A$304,0))&amp;"",""))</f>
        <v/>
      </c>
      <c r="K442" s="13" t="str">
        <f aca="false">IF(OR(J442="",D442=""),"",IF(J442="Receita",D442,-D442))</f>
        <v/>
      </c>
      <c r="L442" s="12" t="str">
        <f aca="false">IF(C442="","",IFERROR(INDEX('Centros de custo'!$C$5:$C$64,MATCH(C442,'Centros de custo'!$A$5:$A$64,0)),""))</f>
        <v/>
      </c>
      <c r="M442" s="12" t="str">
        <f aca="false">IF(C442="","",IFERROR(INDEX('Centros de custo'!$E$5:$E$64,MATCH(C442,'Centros de custo'!$A$5:$A$64,0)),""))</f>
        <v/>
      </c>
      <c r="N442" s="12" t="str">
        <f aca="false">IF(B442="","",IF(C442="","Sem CC",IF(ISNA(MATCH(C442,'Centros de custo'!$A$5:$A$64,0)),"Inexistente",IF(INDEX('Centros de custo'!$F$5:$F$64,MATCH(C442,'Centros de custo'!$A$5:$A$64,0))="Não","Inativo","OK"))))</f>
        <v/>
      </c>
      <c r="O442" s="12" t="str">
        <f aca="false">IF(B442="","",IF(G442="Sem de-para","Sem de-para",IF(IFERROR(INDEX('De-para'!$G$5:$G$304,MATCH(B442,'De-para'!$A$5:$A$304,0)),"")&lt;&gt;"OK","De-para inválido",IF(N442="Sem CC","Sem centro de custo",IF(N442&lt;&gt;"OK","Centro de custo "&amp;LOWER(N442),"OK")))))</f>
        <v/>
      </c>
    </row>
    <row r="443" customFormat="false" ht="15" hidden="false" customHeight="false" outlineLevel="0" collapsed="false">
      <c r="A443" s="18"/>
      <c r="B443" s="8"/>
      <c r="C443" s="8"/>
      <c r="D443" s="19"/>
      <c r="E443" s="11"/>
      <c r="F443" s="12" t="str">
        <f aca="false">IF(B443="","",IFERROR(INDEX('De-para'!$B$5:$B$304,MATCH(B443,'De-para'!$A$5:$A$304,0)),"Sem de-para"))</f>
        <v/>
      </c>
      <c r="G443" s="12" t="str">
        <f aca="false">IF(B443="","",IFERROR(INDEX('De-para'!$C$5:$C$304,MATCH(B443,'De-para'!$A$5:$A$304,0))&amp;"","Sem de-para"))</f>
        <v/>
      </c>
      <c r="H443" s="12" t="str">
        <f aca="false">IF(B443="","",IFERROR(INDEX('De-para'!$D$5:$D$304,MATCH(B443,'De-para'!$A$5:$A$304,0))&amp;"",""))</f>
        <v/>
      </c>
      <c r="I443" s="12" t="str">
        <f aca="false">IF(B443="","",IFERROR(INDEX('De-para'!$E$5:$E$304,MATCH(B443,'De-para'!$A$5:$A$304,0))&amp;"",""))</f>
        <v/>
      </c>
      <c r="J443" s="12" t="str">
        <f aca="false">IF(B443="","",IFERROR(INDEX('De-para'!$F$5:$F$304,MATCH(B443,'De-para'!$A$5:$A$304,0))&amp;"",""))</f>
        <v/>
      </c>
      <c r="K443" s="13" t="str">
        <f aca="false">IF(OR(J443="",D443=""),"",IF(J443="Receita",D443,-D443))</f>
        <v/>
      </c>
      <c r="L443" s="12" t="str">
        <f aca="false">IF(C443="","",IFERROR(INDEX('Centros de custo'!$C$5:$C$64,MATCH(C443,'Centros de custo'!$A$5:$A$64,0)),""))</f>
        <v/>
      </c>
      <c r="M443" s="12" t="str">
        <f aca="false">IF(C443="","",IFERROR(INDEX('Centros de custo'!$E$5:$E$64,MATCH(C443,'Centros de custo'!$A$5:$A$64,0)),""))</f>
        <v/>
      </c>
      <c r="N443" s="12" t="str">
        <f aca="false">IF(B443="","",IF(C443="","Sem CC",IF(ISNA(MATCH(C443,'Centros de custo'!$A$5:$A$64,0)),"Inexistente",IF(INDEX('Centros de custo'!$F$5:$F$64,MATCH(C443,'Centros de custo'!$A$5:$A$64,0))="Não","Inativo","OK"))))</f>
        <v/>
      </c>
      <c r="O443" s="12" t="str">
        <f aca="false">IF(B443="","",IF(G443="Sem de-para","Sem de-para",IF(IFERROR(INDEX('De-para'!$G$5:$G$304,MATCH(B443,'De-para'!$A$5:$A$304,0)),"")&lt;&gt;"OK","De-para inválido",IF(N443="Sem CC","Sem centro de custo",IF(N443&lt;&gt;"OK","Centro de custo "&amp;LOWER(N443),"OK")))))</f>
        <v/>
      </c>
    </row>
    <row r="444" customFormat="false" ht="15" hidden="false" customHeight="false" outlineLevel="0" collapsed="false">
      <c r="A444" s="18"/>
      <c r="B444" s="8"/>
      <c r="C444" s="8"/>
      <c r="D444" s="19"/>
      <c r="E444" s="11"/>
      <c r="F444" s="12" t="str">
        <f aca="false">IF(B444="","",IFERROR(INDEX('De-para'!$B$5:$B$304,MATCH(B444,'De-para'!$A$5:$A$304,0)),"Sem de-para"))</f>
        <v/>
      </c>
      <c r="G444" s="12" t="str">
        <f aca="false">IF(B444="","",IFERROR(INDEX('De-para'!$C$5:$C$304,MATCH(B444,'De-para'!$A$5:$A$304,0))&amp;"","Sem de-para"))</f>
        <v/>
      </c>
      <c r="H444" s="12" t="str">
        <f aca="false">IF(B444="","",IFERROR(INDEX('De-para'!$D$5:$D$304,MATCH(B444,'De-para'!$A$5:$A$304,0))&amp;"",""))</f>
        <v/>
      </c>
      <c r="I444" s="12" t="str">
        <f aca="false">IF(B444="","",IFERROR(INDEX('De-para'!$E$5:$E$304,MATCH(B444,'De-para'!$A$5:$A$304,0))&amp;"",""))</f>
        <v/>
      </c>
      <c r="J444" s="12" t="str">
        <f aca="false">IF(B444="","",IFERROR(INDEX('De-para'!$F$5:$F$304,MATCH(B444,'De-para'!$A$5:$A$304,0))&amp;"",""))</f>
        <v/>
      </c>
      <c r="K444" s="13" t="str">
        <f aca="false">IF(OR(J444="",D444=""),"",IF(J444="Receita",D444,-D444))</f>
        <v/>
      </c>
      <c r="L444" s="12" t="str">
        <f aca="false">IF(C444="","",IFERROR(INDEX('Centros de custo'!$C$5:$C$64,MATCH(C444,'Centros de custo'!$A$5:$A$64,0)),""))</f>
        <v/>
      </c>
      <c r="M444" s="12" t="str">
        <f aca="false">IF(C444="","",IFERROR(INDEX('Centros de custo'!$E$5:$E$64,MATCH(C444,'Centros de custo'!$A$5:$A$64,0)),""))</f>
        <v/>
      </c>
      <c r="N444" s="12" t="str">
        <f aca="false">IF(B444="","",IF(C444="","Sem CC",IF(ISNA(MATCH(C444,'Centros de custo'!$A$5:$A$64,0)),"Inexistente",IF(INDEX('Centros de custo'!$F$5:$F$64,MATCH(C444,'Centros de custo'!$A$5:$A$64,0))="Não","Inativo","OK"))))</f>
        <v/>
      </c>
      <c r="O444" s="12" t="str">
        <f aca="false">IF(B444="","",IF(G444="Sem de-para","Sem de-para",IF(IFERROR(INDEX('De-para'!$G$5:$G$304,MATCH(B444,'De-para'!$A$5:$A$304,0)),"")&lt;&gt;"OK","De-para inválido",IF(N444="Sem CC","Sem centro de custo",IF(N444&lt;&gt;"OK","Centro de custo "&amp;LOWER(N444),"OK")))))</f>
        <v/>
      </c>
    </row>
    <row r="445" customFormat="false" ht="15" hidden="false" customHeight="false" outlineLevel="0" collapsed="false">
      <c r="A445" s="18"/>
      <c r="B445" s="8"/>
      <c r="C445" s="8"/>
      <c r="D445" s="19"/>
      <c r="E445" s="11"/>
      <c r="F445" s="12" t="str">
        <f aca="false">IF(B445="","",IFERROR(INDEX('De-para'!$B$5:$B$304,MATCH(B445,'De-para'!$A$5:$A$304,0)),"Sem de-para"))</f>
        <v/>
      </c>
      <c r="G445" s="12" t="str">
        <f aca="false">IF(B445="","",IFERROR(INDEX('De-para'!$C$5:$C$304,MATCH(B445,'De-para'!$A$5:$A$304,0))&amp;"","Sem de-para"))</f>
        <v/>
      </c>
      <c r="H445" s="12" t="str">
        <f aca="false">IF(B445="","",IFERROR(INDEX('De-para'!$D$5:$D$304,MATCH(B445,'De-para'!$A$5:$A$304,0))&amp;"",""))</f>
        <v/>
      </c>
      <c r="I445" s="12" t="str">
        <f aca="false">IF(B445="","",IFERROR(INDEX('De-para'!$E$5:$E$304,MATCH(B445,'De-para'!$A$5:$A$304,0))&amp;"",""))</f>
        <v/>
      </c>
      <c r="J445" s="12" t="str">
        <f aca="false">IF(B445="","",IFERROR(INDEX('De-para'!$F$5:$F$304,MATCH(B445,'De-para'!$A$5:$A$304,0))&amp;"",""))</f>
        <v/>
      </c>
      <c r="K445" s="13" t="str">
        <f aca="false">IF(OR(J445="",D445=""),"",IF(J445="Receita",D445,-D445))</f>
        <v/>
      </c>
      <c r="L445" s="12" t="str">
        <f aca="false">IF(C445="","",IFERROR(INDEX('Centros de custo'!$C$5:$C$64,MATCH(C445,'Centros de custo'!$A$5:$A$64,0)),""))</f>
        <v/>
      </c>
      <c r="M445" s="12" t="str">
        <f aca="false">IF(C445="","",IFERROR(INDEX('Centros de custo'!$E$5:$E$64,MATCH(C445,'Centros de custo'!$A$5:$A$64,0)),""))</f>
        <v/>
      </c>
      <c r="N445" s="12" t="str">
        <f aca="false">IF(B445="","",IF(C445="","Sem CC",IF(ISNA(MATCH(C445,'Centros de custo'!$A$5:$A$64,0)),"Inexistente",IF(INDEX('Centros de custo'!$F$5:$F$64,MATCH(C445,'Centros de custo'!$A$5:$A$64,0))="Não","Inativo","OK"))))</f>
        <v/>
      </c>
      <c r="O445" s="12" t="str">
        <f aca="false">IF(B445="","",IF(G445="Sem de-para","Sem de-para",IF(IFERROR(INDEX('De-para'!$G$5:$G$304,MATCH(B445,'De-para'!$A$5:$A$304,0)),"")&lt;&gt;"OK","De-para inválido",IF(N445="Sem CC","Sem centro de custo",IF(N445&lt;&gt;"OK","Centro de custo "&amp;LOWER(N445),"OK")))))</f>
        <v/>
      </c>
    </row>
    <row r="446" customFormat="false" ht="15" hidden="false" customHeight="false" outlineLevel="0" collapsed="false">
      <c r="A446" s="18"/>
      <c r="B446" s="8"/>
      <c r="C446" s="8"/>
      <c r="D446" s="19"/>
      <c r="E446" s="11"/>
      <c r="F446" s="12" t="str">
        <f aca="false">IF(B446="","",IFERROR(INDEX('De-para'!$B$5:$B$304,MATCH(B446,'De-para'!$A$5:$A$304,0)),"Sem de-para"))</f>
        <v/>
      </c>
      <c r="G446" s="12" t="str">
        <f aca="false">IF(B446="","",IFERROR(INDEX('De-para'!$C$5:$C$304,MATCH(B446,'De-para'!$A$5:$A$304,0))&amp;"","Sem de-para"))</f>
        <v/>
      </c>
      <c r="H446" s="12" t="str">
        <f aca="false">IF(B446="","",IFERROR(INDEX('De-para'!$D$5:$D$304,MATCH(B446,'De-para'!$A$5:$A$304,0))&amp;"",""))</f>
        <v/>
      </c>
      <c r="I446" s="12" t="str">
        <f aca="false">IF(B446="","",IFERROR(INDEX('De-para'!$E$5:$E$304,MATCH(B446,'De-para'!$A$5:$A$304,0))&amp;"",""))</f>
        <v/>
      </c>
      <c r="J446" s="12" t="str">
        <f aca="false">IF(B446="","",IFERROR(INDEX('De-para'!$F$5:$F$304,MATCH(B446,'De-para'!$A$5:$A$304,0))&amp;"",""))</f>
        <v/>
      </c>
      <c r="K446" s="13" t="str">
        <f aca="false">IF(OR(J446="",D446=""),"",IF(J446="Receita",D446,-D446))</f>
        <v/>
      </c>
      <c r="L446" s="12" t="str">
        <f aca="false">IF(C446="","",IFERROR(INDEX('Centros de custo'!$C$5:$C$64,MATCH(C446,'Centros de custo'!$A$5:$A$64,0)),""))</f>
        <v/>
      </c>
      <c r="M446" s="12" t="str">
        <f aca="false">IF(C446="","",IFERROR(INDEX('Centros de custo'!$E$5:$E$64,MATCH(C446,'Centros de custo'!$A$5:$A$64,0)),""))</f>
        <v/>
      </c>
      <c r="N446" s="12" t="str">
        <f aca="false">IF(B446="","",IF(C446="","Sem CC",IF(ISNA(MATCH(C446,'Centros de custo'!$A$5:$A$64,0)),"Inexistente",IF(INDEX('Centros de custo'!$F$5:$F$64,MATCH(C446,'Centros de custo'!$A$5:$A$64,0))="Não","Inativo","OK"))))</f>
        <v/>
      </c>
      <c r="O446" s="12" t="str">
        <f aca="false">IF(B446="","",IF(G446="Sem de-para","Sem de-para",IF(IFERROR(INDEX('De-para'!$G$5:$G$304,MATCH(B446,'De-para'!$A$5:$A$304,0)),"")&lt;&gt;"OK","De-para inválido",IF(N446="Sem CC","Sem centro de custo",IF(N446&lt;&gt;"OK","Centro de custo "&amp;LOWER(N446),"OK")))))</f>
        <v/>
      </c>
    </row>
    <row r="447" customFormat="false" ht="15" hidden="false" customHeight="false" outlineLevel="0" collapsed="false">
      <c r="A447" s="18"/>
      <c r="B447" s="8"/>
      <c r="C447" s="8"/>
      <c r="D447" s="19"/>
      <c r="E447" s="11"/>
      <c r="F447" s="12" t="str">
        <f aca="false">IF(B447="","",IFERROR(INDEX('De-para'!$B$5:$B$304,MATCH(B447,'De-para'!$A$5:$A$304,0)),"Sem de-para"))</f>
        <v/>
      </c>
      <c r="G447" s="12" t="str">
        <f aca="false">IF(B447="","",IFERROR(INDEX('De-para'!$C$5:$C$304,MATCH(B447,'De-para'!$A$5:$A$304,0))&amp;"","Sem de-para"))</f>
        <v/>
      </c>
      <c r="H447" s="12" t="str">
        <f aca="false">IF(B447="","",IFERROR(INDEX('De-para'!$D$5:$D$304,MATCH(B447,'De-para'!$A$5:$A$304,0))&amp;"",""))</f>
        <v/>
      </c>
      <c r="I447" s="12" t="str">
        <f aca="false">IF(B447="","",IFERROR(INDEX('De-para'!$E$5:$E$304,MATCH(B447,'De-para'!$A$5:$A$304,0))&amp;"",""))</f>
        <v/>
      </c>
      <c r="J447" s="12" t="str">
        <f aca="false">IF(B447="","",IFERROR(INDEX('De-para'!$F$5:$F$304,MATCH(B447,'De-para'!$A$5:$A$304,0))&amp;"",""))</f>
        <v/>
      </c>
      <c r="K447" s="13" t="str">
        <f aca="false">IF(OR(J447="",D447=""),"",IF(J447="Receita",D447,-D447))</f>
        <v/>
      </c>
      <c r="L447" s="12" t="str">
        <f aca="false">IF(C447="","",IFERROR(INDEX('Centros de custo'!$C$5:$C$64,MATCH(C447,'Centros de custo'!$A$5:$A$64,0)),""))</f>
        <v/>
      </c>
      <c r="M447" s="12" t="str">
        <f aca="false">IF(C447="","",IFERROR(INDEX('Centros de custo'!$E$5:$E$64,MATCH(C447,'Centros de custo'!$A$5:$A$64,0)),""))</f>
        <v/>
      </c>
      <c r="N447" s="12" t="str">
        <f aca="false">IF(B447="","",IF(C447="","Sem CC",IF(ISNA(MATCH(C447,'Centros de custo'!$A$5:$A$64,0)),"Inexistente",IF(INDEX('Centros de custo'!$F$5:$F$64,MATCH(C447,'Centros de custo'!$A$5:$A$64,0))="Não","Inativo","OK"))))</f>
        <v/>
      </c>
      <c r="O447" s="12" t="str">
        <f aca="false">IF(B447="","",IF(G447="Sem de-para","Sem de-para",IF(IFERROR(INDEX('De-para'!$G$5:$G$304,MATCH(B447,'De-para'!$A$5:$A$304,0)),"")&lt;&gt;"OK","De-para inválido",IF(N447="Sem CC","Sem centro de custo",IF(N447&lt;&gt;"OK","Centro de custo "&amp;LOWER(N447),"OK")))))</f>
        <v/>
      </c>
    </row>
    <row r="448" customFormat="false" ht="15" hidden="false" customHeight="false" outlineLevel="0" collapsed="false">
      <c r="A448" s="18"/>
      <c r="B448" s="8"/>
      <c r="C448" s="8"/>
      <c r="D448" s="19"/>
      <c r="E448" s="11"/>
      <c r="F448" s="12" t="str">
        <f aca="false">IF(B448="","",IFERROR(INDEX('De-para'!$B$5:$B$304,MATCH(B448,'De-para'!$A$5:$A$304,0)),"Sem de-para"))</f>
        <v/>
      </c>
      <c r="G448" s="12" t="str">
        <f aca="false">IF(B448="","",IFERROR(INDEX('De-para'!$C$5:$C$304,MATCH(B448,'De-para'!$A$5:$A$304,0))&amp;"","Sem de-para"))</f>
        <v/>
      </c>
      <c r="H448" s="12" t="str">
        <f aca="false">IF(B448="","",IFERROR(INDEX('De-para'!$D$5:$D$304,MATCH(B448,'De-para'!$A$5:$A$304,0))&amp;"",""))</f>
        <v/>
      </c>
      <c r="I448" s="12" t="str">
        <f aca="false">IF(B448="","",IFERROR(INDEX('De-para'!$E$5:$E$304,MATCH(B448,'De-para'!$A$5:$A$304,0))&amp;"",""))</f>
        <v/>
      </c>
      <c r="J448" s="12" t="str">
        <f aca="false">IF(B448="","",IFERROR(INDEX('De-para'!$F$5:$F$304,MATCH(B448,'De-para'!$A$5:$A$304,0))&amp;"",""))</f>
        <v/>
      </c>
      <c r="K448" s="13" t="str">
        <f aca="false">IF(OR(J448="",D448=""),"",IF(J448="Receita",D448,-D448))</f>
        <v/>
      </c>
      <c r="L448" s="12" t="str">
        <f aca="false">IF(C448="","",IFERROR(INDEX('Centros de custo'!$C$5:$C$64,MATCH(C448,'Centros de custo'!$A$5:$A$64,0)),""))</f>
        <v/>
      </c>
      <c r="M448" s="12" t="str">
        <f aca="false">IF(C448="","",IFERROR(INDEX('Centros de custo'!$E$5:$E$64,MATCH(C448,'Centros de custo'!$A$5:$A$64,0)),""))</f>
        <v/>
      </c>
      <c r="N448" s="12" t="str">
        <f aca="false">IF(B448="","",IF(C448="","Sem CC",IF(ISNA(MATCH(C448,'Centros de custo'!$A$5:$A$64,0)),"Inexistente",IF(INDEX('Centros de custo'!$F$5:$F$64,MATCH(C448,'Centros de custo'!$A$5:$A$64,0))="Não","Inativo","OK"))))</f>
        <v/>
      </c>
      <c r="O448" s="12" t="str">
        <f aca="false">IF(B448="","",IF(G448="Sem de-para","Sem de-para",IF(IFERROR(INDEX('De-para'!$G$5:$G$304,MATCH(B448,'De-para'!$A$5:$A$304,0)),"")&lt;&gt;"OK","De-para inválido",IF(N448="Sem CC","Sem centro de custo",IF(N448&lt;&gt;"OK","Centro de custo "&amp;LOWER(N448),"OK")))))</f>
        <v/>
      </c>
    </row>
    <row r="449" customFormat="false" ht="15" hidden="false" customHeight="false" outlineLevel="0" collapsed="false">
      <c r="A449" s="18"/>
      <c r="B449" s="8"/>
      <c r="C449" s="8"/>
      <c r="D449" s="19"/>
      <c r="E449" s="11"/>
      <c r="F449" s="12" t="str">
        <f aca="false">IF(B449="","",IFERROR(INDEX('De-para'!$B$5:$B$304,MATCH(B449,'De-para'!$A$5:$A$304,0)),"Sem de-para"))</f>
        <v/>
      </c>
      <c r="G449" s="12" t="str">
        <f aca="false">IF(B449="","",IFERROR(INDEX('De-para'!$C$5:$C$304,MATCH(B449,'De-para'!$A$5:$A$304,0))&amp;"","Sem de-para"))</f>
        <v/>
      </c>
      <c r="H449" s="12" t="str">
        <f aca="false">IF(B449="","",IFERROR(INDEX('De-para'!$D$5:$D$304,MATCH(B449,'De-para'!$A$5:$A$304,0))&amp;"",""))</f>
        <v/>
      </c>
      <c r="I449" s="12" t="str">
        <f aca="false">IF(B449="","",IFERROR(INDEX('De-para'!$E$5:$E$304,MATCH(B449,'De-para'!$A$5:$A$304,0))&amp;"",""))</f>
        <v/>
      </c>
      <c r="J449" s="12" t="str">
        <f aca="false">IF(B449="","",IFERROR(INDEX('De-para'!$F$5:$F$304,MATCH(B449,'De-para'!$A$5:$A$304,0))&amp;"",""))</f>
        <v/>
      </c>
      <c r="K449" s="13" t="str">
        <f aca="false">IF(OR(J449="",D449=""),"",IF(J449="Receita",D449,-D449))</f>
        <v/>
      </c>
      <c r="L449" s="12" t="str">
        <f aca="false">IF(C449="","",IFERROR(INDEX('Centros de custo'!$C$5:$C$64,MATCH(C449,'Centros de custo'!$A$5:$A$64,0)),""))</f>
        <v/>
      </c>
      <c r="M449" s="12" t="str">
        <f aca="false">IF(C449="","",IFERROR(INDEX('Centros de custo'!$E$5:$E$64,MATCH(C449,'Centros de custo'!$A$5:$A$64,0)),""))</f>
        <v/>
      </c>
      <c r="N449" s="12" t="str">
        <f aca="false">IF(B449="","",IF(C449="","Sem CC",IF(ISNA(MATCH(C449,'Centros de custo'!$A$5:$A$64,0)),"Inexistente",IF(INDEX('Centros de custo'!$F$5:$F$64,MATCH(C449,'Centros de custo'!$A$5:$A$64,0))="Não","Inativo","OK"))))</f>
        <v/>
      </c>
      <c r="O449" s="12" t="str">
        <f aca="false">IF(B449="","",IF(G449="Sem de-para","Sem de-para",IF(IFERROR(INDEX('De-para'!$G$5:$G$304,MATCH(B449,'De-para'!$A$5:$A$304,0)),"")&lt;&gt;"OK","De-para inválido",IF(N449="Sem CC","Sem centro de custo",IF(N449&lt;&gt;"OK","Centro de custo "&amp;LOWER(N449),"OK")))))</f>
        <v/>
      </c>
    </row>
    <row r="450" customFormat="false" ht="15" hidden="false" customHeight="false" outlineLevel="0" collapsed="false">
      <c r="A450" s="18"/>
      <c r="B450" s="8"/>
      <c r="C450" s="8"/>
      <c r="D450" s="19"/>
      <c r="E450" s="11"/>
      <c r="F450" s="12" t="str">
        <f aca="false">IF(B450="","",IFERROR(INDEX('De-para'!$B$5:$B$304,MATCH(B450,'De-para'!$A$5:$A$304,0)),"Sem de-para"))</f>
        <v/>
      </c>
      <c r="G450" s="12" t="str">
        <f aca="false">IF(B450="","",IFERROR(INDEX('De-para'!$C$5:$C$304,MATCH(B450,'De-para'!$A$5:$A$304,0))&amp;"","Sem de-para"))</f>
        <v/>
      </c>
      <c r="H450" s="12" t="str">
        <f aca="false">IF(B450="","",IFERROR(INDEX('De-para'!$D$5:$D$304,MATCH(B450,'De-para'!$A$5:$A$304,0))&amp;"",""))</f>
        <v/>
      </c>
      <c r="I450" s="12" t="str">
        <f aca="false">IF(B450="","",IFERROR(INDEX('De-para'!$E$5:$E$304,MATCH(B450,'De-para'!$A$5:$A$304,0))&amp;"",""))</f>
        <v/>
      </c>
      <c r="J450" s="12" t="str">
        <f aca="false">IF(B450="","",IFERROR(INDEX('De-para'!$F$5:$F$304,MATCH(B450,'De-para'!$A$5:$A$304,0))&amp;"",""))</f>
        <v/>
      </c>
      <c r="K450" s="13" t="str">
        <f aca="false">IF(OR(J450="",D450=""),"",IF(J450="Receita",D450,-D450))</f>
        <v/>
      </c>
      <c r="L450" s="12" t="str">
        <f aca="false">IF(C450="","",IFERROR(INDEX('Centros de custo'!$C$5:$C$64,MATCH(C450,'Centros de custo'!$A$5:$A$64,0)),""))</f>
        <v/>
      </c>
      <c r="M450" s="12" t="str">
        <f aca="false">IF(C450="","",IFERROR(INDEX('Centros de custo'!$E$5:$E$64,MATCH(C450,'Centros de custo'!$A$5:$A$64,0)),""))</f>
        <v/>
      </c>
      <c r="N450" s="12" t="str">
        <f aca="false">IF(B450="","",IF(C450="","Sem CC",IF(ISNA(MATCH(C450,'Centros de custo'!$A$5:$A$64,0)),"Inexistente",IF(INDEX('Centros de custo'!$F$5:$F$64,MATCH(C450,'Centros de custo'!$A$5:$A$64,0))="Não","Inativo","OK"))))</f>
        <v/>
      </c>
      <c r="O450" s="12" t="str">
        <f aca="false">IF(B450="","",IF(G450="Sem de-para","Sem de-para",IF(IFERROR(INDEX('De-para'!$G$5:$G$304,MATCH(B450,'De-para'!$A$5:$A$304,0)),"")&lt;&gt;"OK","De-para inválido",IF(N450="Sem CC","Sem centro de custo",IF(N450&lt;&gt;"OK","Centro de custo "&amp;LOWER(N450),"OK")))))</f>
        <v/>
      </c>
    </row>
    <row r="451" customFormat="false" ht="15" hidden="false" customHeight="false" outlineLevel="0" collapsed="false">
      <c r="A451" s="18"/>
      <c r="B451" s="8"/>
      <c r="C451" s="8"/>
      <c r="D451" s="19"/>
      <c r="E451" s="11"/>
      <c r="F451" s="12" t="str">
        <f aca="false">IF(B451="","",IFERROR(INDEX('De-para'!$B$5:$B$304,MATCH(B451,'De-para'!$A$5:$A$304,0)),"Sem de-para"))</f>
        <v/>
      </c>
      <c r="G451" s="12" t="str">
        <f aca="false">IF(B451="","",IFERROR(INDEX('De-para'!$C$5:$C$304,MATCH(B451,'De-para'!$A$5:$A$304,0))&amp;"","Sem de-para"))</f>
        <v/>
      </c>
      <c r="H451" s="12" t="str">
        <f aca="false">IF(B451="","",IFERROR(INDEX('De-para'!$D$5:$D$304,MATCH(B451,'De-para'!$A$5:$A$304,0))&amp;"",""))</f>
        <v/>
      </c>
      <c r="I451" s="12" t="str">
        <f aca="false">IF(B451="","",IFERROR(INDEX('De-para'!$E$5:$E$304,MATCH(B451,'De-para'!$A$5:$A$304,0))&amp;"",""))</f>
        <v/>
      </c>
      <c r="J451" s="12" t="str">
        <f aca="false">IF(B451="","",IFERROR(INDEX('De-para'!$F$5:$F$304,MATCH(B451,'De-para'!$A$5:$A$304,0))&amp;"",""))</f>
        <v/>
      </c>
      <c r="K451" s="13" t="str">
        <f aca="false">IF(OR(J451="",D451=""),"",IF(J451="Receita",D451,-D451))</f>
        <v/>
      </c>
      <c r="L451" s="12" t="str">
        <f aca="false">IF(C451="","",IFERROR(INDEX('Centros de custo'!$C$5:$C$64,MATCH(C451,'Centros de custo'!$A$5:$A$64,0)),""))</f>
        <v/>
      </c>
      <c r="M451" s="12" t="str">
        <f aca="false">IF(C451="","",IFERROR(INDEX('Centros de custo'!$E$5:$E$64,MATCH(C451,'Centros de custo'!$A$5:$A$64,0)),""))</f>
        <v/>
      </c>
      <c r="N451" s="12" t="str">
        <f aca="false">IF(B451="","",IF(C451="","Sem CC",IF(ISNA(MATCH(C451,'Centros de custo'!$A$5:$A$64,0)),"Inexistente",IF(INDEX('Centros de custo'!$F$5:$F$64,MATCH(C451,'Centros de custo'!$A$5:$A$64,0))="Não","Inativo","OK"))))</f>
        <v/>
      </c>
      <c r="O451" s="12" t="str">
        <f aca="false">IF(B451="","",IF(G451="Sem de-para","Sem de-para",IF(IFERROR(INDEX('De-para'!$G$5:$G$304,MATCH(B451,'De-para'!$A$5:$A$304,0)),"")&lt;&gt;"OK","De-para inválido",IF(N451="Sem CC","Sem centro de custo",IF(N451&lt;&gt;"OK","Centro de custo "&amp;LOWER(N451),"OK")))))</f>
        <v/>
      </c>
    </row>
    <row r="452" customFormat="false" ht="15" hidden="false" customHeight="false" outlineLevel="0" collapsed="false">
      <c r="A452" s="18"/>
      <c r="B452" s="8"/>
      <c r="C452" s="8"/>
      <c r="D452" s="19"/>
      <c r="E452" s="11"/>
      <c r="F452" s="12" t="str">
        <f aca="false">IF(B452="","",IFERROR(INDEX('De-para'!$B$5:$B$304,MATCH(B452,'De-para'!$A$5:$A$304,0)),"Sem de-para"))</f>
        <v/>
      </c>
      <c r="G452" s="12" t="str">
        <f aca="false">IF(B452="","",IFERROR(INDEX('De-para'!$C$5:$C$304,MATCH(B452,'De-para'!$A$5:$A$304,0))&amp;"","Sem de-para"))</f>
        <v/>
      </c>
      <c r="H452" s="12" t="str">
        <f aca="false">IF(B452="","",IFERROR(INDEX('De-para'!$D$5:$D$304,MATCH(B452,'De-para'!$A$5:$A$304,0))&amp;"",""))</f>
        <v/>
      </c>
      <c r="I452" s="12" t="str">
        <f aca="false">IF(B452="","",IFERROR(INDEX('De-para'!$E$5:$E$304,MATCH(B452,'De-para'!$A$5:$A$304,0))&amp;"",""))</f>
        <v/>
      </c>
      <c r="J452" s="12" t="str">
        <f aca="false">IF(B452="","",IFERROR(INDEX('De-para'!$F$5:$F$304,MATCH(B452,'De-para'!$A$5:$A$304,0))&amp;"",""))</f>
        <v/>
      </c>
      <c r="K452" s="13" t="str">
        <f aca="false">IF(OR(J452="",D452=""),"",IF(J452="Receita",D452,-D452))</f>
        <v/>
      </c>
      <c r="L452" s="12" t="str">
        <f aca="false">IF(C452="","",IFERROR(INDEX('Centros de custo'!$C$5:$C$64,MATCH(C452,'Centros de custo'!$A$5:$A$64,0)),""))</f>
        <v/>
      </c>
      <c r="M452" s="12" t="str">
        <f aca="false">IF(C452="","",IFERROR(INDEX('Centros de custo'!$E$5:$E$64,MATCH(C452,'Centros de custo'!$A$5:$A$64,0)),""))</f>
        <v/>
      </c>
      <c r="N452" s="12" t="str">
        <f aca="false">IF(B452="","",IF(C452="","Sem CC",IF(ISNA(MATCH(C452,'Centros de custo'!$A$5:$A$64,0)),"Inexistente",IF(INDEX('Centros de custo'!$F$5:$F$64,MATCH(C452,'Centros de custo'!$A$5:$A$64,0))="Não","Inativo","OK"))))</f>
        <v/>
      </c>
      <c r="O452" s="12" t="str">
        <f aca="false">IF(B452="","",IF(G452="Sem de-para","Sem de-para",IF(IFERROR(INDEX('De-para'!$G$5:$G$304,MATCH(B452,'De-para'!$A$5:$A$304,0)),"")&lt;&gt;"OK","De-para inválido",IF(N452="Sem CC","Sem centro de custo",IF(N452&lt;&gt;"OK","Centro de custo "&amp;LOWER(N452),"OK")))))</f>
        <v/>
      </c>
    </row>
    <row r="453" customFormat="false" ht="15" hidden="false" customHeight="false" outlineLevel="0" collapsed="false">
      <c r="A453" s="18"/>
      <c r="B453" s="8"/>
      <c r="C453" s="8"/>
      <c r="D453" s="19"/>
      <c r="E453" s="11"/>
      <c r="F453" s="12" t="str">
        <f aca="false">IF(B453="","",IFERROR(INDEX('De-para'!$B$5:$B$304,MATCH(B453,'De-para'!$A$5:$A$304,0)),"Sem de-para"))</f>
        <v/>
      </c>
      <c r="G453" s="12" t="str">
        <f aca="false">IF(B453="","",IFERROR(INDEX('De-para'!$C$5:$C$304,MATCH(B453,'De-para'!$A$5:$A$304,0))&amp;"","Sem de-para"))</f>
        <v/>
      </c>
      <c r="H453" s="12" t="str">
        <f aca="false">IF(B453="","",IFERROR(INDEX('De-para'!$D$5:$D$304,MATCH(B453,'De-para'!$A$5:$A$304,0))&amp;"",""))</f>
        <v/>
      </c>
      <c r="I453" s="12" t="str">
        <f aca="false">IF(B453="","",IFERROR(INDEX('De-para'!$E$5:$E$304,MATCH(B453,'De-para'!$A$5:$A$304,0))&amp;"",""))</f>
        <v/>
      </c>
      <c r="J453" s="12" t="str">
        <f aca="false">IF(B453="","",IFERROR(INDEX('De-para'!$F$5:$F$304,MATCH(B453,'De-para'!$A$5:$A$304,0))&amp;"",""))</f>
        <v/>
      </c>
      <c r="K453" s="13" t="str">
        <f aca="false">IF(OR(J453="",D453=""),"",IF(J453="Receita",D453,-D453))</f>
        <v/>
      </c>
      <c r="L453" s="12" t="str">
        <f aca="false">IF(C453="","",IFERROR(INDEX('Centros de custo'!$C$5:$C$64,MATCH(C453,'Centros de custo'!$A$5:$A$64,0)),""))</f>
        <v/>
      </c>
      <c r="M453" s="12" t="str">
        <f aca="false">IF(C453="","",IFERROR(INDEX('Centros de custo'!$E$5:$E$64,MATCH(C453,'Centros de custo'!$A$5:$A$64,0)),""))</f>
        <v/>
      </c>
      <c r="N453" s="12" t="str">
        <f aca="false">IF(B453="","",IF(C453="","Sem CC",IF(ISNA(MATCH(C453,'Centros de custo'!$A$5:$A$64,0)),"Inexistente",IF(INDEX('Centros de custo'!$F$5:$F$64,MATCH(C453,'Centros de custo'!$A$5:$A$64,0))="Não","Inativo","OK"))))</f>
        <v/>
      </c>
      <c r="O453" s="12" t="str">
        <f aca="false">IF(B453="","",IF(G453="Sem de-para","Sem de-para",IF(IFERROR(INDEX('De-para'!$G$5:$G$304,MATCH(B453,'De-para'!$A$5:$A$304,0)),"")&lt;&gt;"OK","De-para inválido",IF(N453="Sem CC","Sem centro de custo",IF(N453&lt;&gt;"OK","Centro de custo "&amp;LOWER(N453),"OK")))))</f>
        <v/>
      </c>
    </row>
    <row r="454" customFormat="false" ht="15" hidden="false" customHeight="false" outlineLevel="0" collapsed="false">
      <c r="A454" s="18"/>
      <c r="B454" s="8"/>
      <c r="C454" s="8"/>
      <c r="D454" s="19"/>
      <c r="E454" s="11"/>
      <c r="F454" s="12" t="str">
        <f aca="false">IF(B454="","",IFERROR(INDEX('De-para'!$B$5:$B$304,MATCH(B454,'De-para'!$A$5:$A$304,0)),"Sem de-para"))</f>
        <v/>
      </c>
      <c r="G454" s="12" t="str">
        <f aca="false">IF(B454="","",IFERROR(INDEX('De-para'!$C$5:$C$304,MATCH(B454,'De-para'!$A$5:$A$304,0))&amp;"","Sem de-para"))</f>
        <v/>
      </c>
      <c r="H454" s="12" t="str">
        <f aca="false">IF(B454="","",IFERROR(INDEX('De-para'!$D$5:$D$304,MATCH(B454,'De-para'!$A$5:$A$304,0))&amp;"",""))</f>
        <v/>
      </c>
      <c r="I454" s="12" t="str">
        <f aca="false">IF(B454="","",IFERROR(INDEX('De-para'!$E$5:$E$304,MATCH(B454,'De-para'!$A$5:$A$304,0))&amp;"",""))</f>
        <v/>
      </c>
      <c r="J454" s="12" t="str">
        <f aca="false">IF(B454="","",IFERROR(INDEX('De-para'!$F$5:$F$304,MATCH(B454,'De-para'!$A$5:$A$304,0))&amp;"",""))</f>
        <v/>
      </c>
      <c r="K454" s="13" t="str">
        <f aca="false">IF(OR(J454="",D454=""),"",IF(J454="Receita",D454,-D454))</f>
        <v/>
      </c>
      <c r="L454" s="12" t="str">
        <f aca="false">IF(C454="","",IFERROR(INDEX('Centros de custo'!$C$5:$C$64,MATCH(C454,'Centros de custo'!$A$5:$A$64,0)),""))</f>
        <v/>
      </c>
      <c r="M454" s="12" t="str">
        <f aca="false">IF(C454="","",IFERROR(INDEX('Centros de custo'!$E$5:$E$64,MATCH(C454,'Centros de custo'!$A$5:$A$64,0)),""))</f>
        <v/>
      </c>
      <c r="N454" s="12" t="str">
        <f aca="false">IF(B454="","",IF(C454="","Sem CC",IF(ISNA(MATCH(C454,'Centros de custo'!$A$5:$A$64,0)),"Inexistente",IF(INDEX('Centros de custo'!$F$5:$F$64,MATCH(C454,'Centros de custo'!$A$5:$A$64,0))="Não","Inativo","OK"))))</f>
        <v/>
      </c>
      <c r="O454" s="12" t="str">
        <f aca="false">IF(B454="","",IF(G454="Sem de-para","Sem de-para",IF(IFERROR(INDEX('De-para'!$G$5:$G$304,MATCH(B454,'De-para'!$A$5:$A$304,0)),"")&lt;&gt;"OK","De-para inválido",IF(N454="Sem CC","Sem centro de custo",IF(N454&lt;&gt;"OK","Centro de custo "&amp;LOWER(N454),"OK")))))</f>
        <v/>
      </c>
    </row>
    <row r="455" customFormat="false" ht="15" hidden="false" customHeight="false" outlineLevel="0" collapsed="false">
      <c r="A455" s="18"/>
      <c r="B455" s="8"/>
      <c r="C455" s="8"/>
      <c r="D455" s="19"/>
      <c r="E455" s="11"/>
      <c r="F455" s="12" t="str">
        <f aca="false">IF(B455="","",IFERROR(INDEX('De-para'!$B$5:$B$304,MATCH(B455,'De-para'!$A$5:$A$304,0)),"Sem de-para"))</f>
        <v/>
      </c>
      <c r="G455" s="12" t="str">
        <f aca="false">IF(B455="","",IFERROR(INDEX('De-para'!$C$5:$C$304,MATCH(B455,'De-para'!$A$5:$A$304,0))&amp;"","Sem de-para"))</f>
        <v/>
      </c>
      <c r="H455" s="12" t="str">
        <f aca="false">IF(B455="","",IFERROR(INDEX('De-para'!$D$5:$D$304,MATCH(B455,'De-para'!$A$5:$A$304,0))&amp;"",""))</f>
        <v/>
      </c>
      <c r="I455" s="12" t="str">
        <f aca="false">IF(B455="","",IFERROR(INDEX('De-para'!$E$5:$E$304,MATCH(B455,'De-para'!$A$5:$A$304,0))&amp;"",""))</f>
        <v/>
      </c>
      <c r="J455" s="12" t="str">
        <f aca="false">IF(B455="","",IFERROR(INDEX('De-para'!$F$5:$F$304,MATCH(B455,'De-para'!$A$5:$A$304,0))&amp;"",""))</f>
        <v/>
      </c>
      <c r="K455" s="13" t="str">
        <f aca="false">IF(OR(J455="",D455=""),"",IF(J455="Receita",D455,-D455))</f>
        <v/>
      </c>
      <c r="L455" s="12" t="str">
        <f aca="false">IF(C455="","",IFERROR(INDEX('Centros de custo'!$C$5:$C$64,MATCH(C455,'Centros de custo'!$A$5:$A$64,0)),""))</f>
        <v/>
      </c>
      <c r="M455" s="12" t="str">
        <f aca="false">IF(C455="","",IFERROR(INDEX('Centros de custo'!$E$5:$E$64,MATCH(C455,'Centros de custo'!$A$5:$A$64,0)),""))</f>
        <v/>
      </c>
      <c r="N455" s="12" t="str">
        <f aca="false">IF(B455="","",IF(C455="","Sem CC",IF(ISNA(MATCH(C455,'Centros de custo'!$A$5:$A$64,0)),"Inexistente",IF(INDEX('Centros de custo'!$F$5:$F$64,MATCH(C455,'Centros de custo'!$A$5:$A$64,0))="Não","Inativo","OK"))))</f>
        <v/>
      </c>
      <c r="O455" s="12" t="str">
        <f aca="false">IF(B455="","",IF(G455="Sem de-para","Sem de-para",IF(IFERROR(INDEX('De-para'!$G$5:$G$304,MATCH(B455,'De-para'!$A$5:$A$304,0)),"")&lt;&gt;"OK","De-para inválido",IF(N455="Sem CC","Sem centro de custo",IF(N455&lt;&gt;"OK","Centro de custo "&amp;LOWER(N455),"OK")))))</f>
        <v/>
      </c>
    </row>
    <row r="456" customFormat="false" ht="15" hidden="false" customHeight="false" outlineLevel="0" collapsed="false">
      <c r="A456" s="18"/>
      <c r="B456" s="8"/>
      <c r="C456" s="8"/>
      <c r="D456" s="19"/>
      <c r="E456" s="11"/>
      <c r="F456" s="12" t="str">
        <f aca="false">IF(B456="","",IFERROR(INDEX('De-para'!$B$5:$B$304,MATCH(B456,'De-para'!$A$5:$A$304,0)),"Sem de-para"))</f>
        <v/>
      </c>
      <c r="G456" s="12" t="str">
        <f aca="false">IF(B456="","",IFERROR(INDEX('De-para'!$C$5:$C$304,MATCH(B456,'De-para'!$A$5:$A$304,0))&amp;"","Sem de-para"))</f>
        <v/>
      </c>
      <c r="H456" s="12" t="str">
        <f aca="false">IF(B456="","",IFERROR(INDEX('De-para'!$D$5:$D$304,MATCH(B456,'De-para'!$A$5:$A$304,0))&amp;"",""))</f>
        <v/>
      </c>
      <c r="I456" s="12" t="str">
        <f aca="false">IF(B456="","",IFERROR(INDEX('De-para'!$E$5:$E$304,MATCH(B456,'De-para'!$A$5:$A$304,0))&amp;"",""))</f>
        <v/>
      </c>
      <c r="J456" s="12" t="str">
        <f aca="false">IF(B456="","",IFERROR(INDEX('De-para'!$F$5:$F$304,MATCH(B456,'De-para'!$A$5:$A$304,0))&amp;"",""))</f>
        <v/>
      </c>
      <c r="K456" s="13" t="str">
        <f aca="false">IF(OR(J456="",D456=""),"",IF(J456="Receita",D456,-D456))</f>
        <v/>
      </c>
      <c r="L456" s="12" t="str">
        <f aca="false">IF(C456="","",IFERROR(INDEX('Centros de custo'!$C$5:$C$64,MATCH(C456,'Centros de custo'!$A$5:$A$64,0)),""))</f>
        <v/>
      </c>
      <c r="M456" s="12" t="str">
        <f aca="false">IF(C456="","",IFERROR(INDEX('Centros de custo'!$E$5:$E$64,MATCH(C456,'Centros de custo'!$A$5:$A$64,0)),""))</f>
        <v/>
      </c>
      <c r="N456" s="12" t="str">
        <f aca="false">IF(B456="","",IF(C456="","Sem CC",IF(ISNA(MATCH(C456,'Centros de custo'!$A$5:$A$64,0)),"Inexistente",IF(INDEX('Centros de custo'!$F$5:$F$64,MATCH(C456,'Centros de custo'!$A$5:$A$64,0))="Não","Inativo","OK"))))</f>
        <v/>
      </c>
      <c r="O456" s="12" t="str">
        <f aca="false">IF(B456="","",IF(G456="Sem de-para","Sem de-para",IF(IFERROR(INDEX('De-para'!$G$5:$G$304,MATCH(B456,'De-para'!$A$5:$A$304,0)),"")&lt;&gt;"OK","De-para inválido",IF(N456="Sem CC","Sem centro de custo",IF(N456&lt;&gt;"OK","Centro de custo "&amp;LOWER(N456),"OK")))))</f>
        <v/>
      </c>
    </row>
    <row r="457" customFormat="false" ht="15" hidden="false" customHeight="false" outlineLevel="0" collapsed="false">
      <c r="A457" s="18"/>
      <c r="B457" s="8"/>
      <c r="C457" s="8"/>
      <c r="D457" s="19"/>
      <c r="E457" s="11"/>
      <c r="F457" s="12" t="str">
        <f aca="false">IF(B457="","",IFERROR(INDEX('De-para'!$B$5:$B$304,MATCH(B457,'De-para'!$A$5:$A$304,0)),"Sem de-para"))</f>
        <v/>
      </c>
      <c r="G457" s="12" t="str">
        <f aca="false">IF(B457="","",IFERROR(INDEX('De-para'!$C$5:$C$304,MATCH(B457,'De-para'!$A$5:$A$304,0))&amp;"","Sem de-para"))</f>
        <v/>
      </c>
      <c r="H457" s="12" t="str">
        <f aca="false">IF(B457="","",IFERROR(INDEX('De-para'!$D$5:$D$304,MATCH(B457,'De-para'!$A$5:$A$304,0))&amp;"",""))</f>
        <v/>
      </c>
      <c r="I457" s="12" t="str">
        <f aca="false">IF(B457="","",IFERROR(INDEX('De-para'!$E$5:$E$304,MATCH(B457,'De-para'!$A$5:$A$304,0))&amp;"",""))</f>
        <v/>
      </c>
      <c r="J457" s="12" t="str">
        <f aca="false">IF(B457="","",IFERROR(INDEX('De-para'!$F$5:$F$304,MATCH(B457,'De-para'!$A$5:$A$304,0))&amp;"",""))</f>
        <v/>
      </c>
      <c r="K457" s="13" t="str">
        <f aca="false">IF(OR(J457="",D457=""),"",IF(J457="Receita",D457,-D457))</f>
        <v/>
      </c>
      <c r="L457" s="12" t="str">
        <f aca="false">IF(C457="","",IFERROR(INDEX('Centros de custo'!$C$5:$C$64,MATCH(C457,'Centros de custo'!$A$5:$A$64,0)),""))</f>
        <v/>
      </c>
      <c r="M457" s="12" t="str">
        <f aca="false">IF(C457="","",IFERROR(INDEX('Centros de custo'!$E$5:$E$64,MATCH(C457,'Centros de custo'!$A$5:$A$64,0)),""))</f>
        <v/>
      </c>
      <c r="N457" s="12" t="str">
        <f aca="false">IF(B457="","",IF(C457="","Sem CC",IF(ISNA(MATCH(C457,'Centros de custo'!$A$5:$A$64,0)),"Inexistente",IF(INDEX('Centros de custo'!$F$5:$F$64,MATCH(C457,'Centros de custo'!$A$5:$A$64,0))="Não","Inativo","OK"))))</f>
        <v/>
      </c>
      <c r="O457" s="12" t="str">
        <f aca="false">IF(B457="","",IF(G457="Sem de-para","Sem de-para",IF(IFERROR(INDEX('De-para'!$G$5:$G$304,MATCH(B457,'De-para'!$A$5:$A$304,0)),"")&lt;&gt;"OK","De-para inválido",IF(N457="Sem CC","Sem centro de custo",IF(N457&lt;&gt;"OK","Centro de custo "&amp;LOWER(N457),"OK")))))</f>
        <v/>
      </c>
    </row>
    <row r="458" customFormat="false" ht="15" hidden="false" customHeight="false" outlineLevel="0" collapsed="false">
      <c r="A458" s="18"/>
      <c r="B458" s="8"/>
      <c r="C458" s="8"/>
      <c r="D458" s="19"/>
      <c r="E458" s="11"/>
      <c r="F458" s="12" t="str">
        <f aca="false">IF(B458="","",IFERROR(INDEX('De-para'!$B$5:$B$304,MATCH(B458,'De-para'!$A$5:$A$304,0)),"Sem de-para"))</f>
        <v/>
      </c>
      <c r="G458" s="12" t="str">
        <f aca="false">IF(B458="","",IFERROR(INDEX('De-para'!$C$5:$C$304,MATCH(B458,'De-para'!$A$5:$A$304,0))&amp;"","Sem de-para"))</f>
        <v/>
      </c>
      <c r="H458" s="12" t="str">
        <f aca="false">IF(B458="","",IFERROR(INDEX('De-para'!$D$5:$D$304,MATCH(B458,'De-para'!$A$5:$A$304,0))&amp;"",""))</f>
        <v/>
      </c>
      <c r="I458" s="12" t="str">
        <f aca="false">IF(B458="","",IFERROR(INDEX('De-para'!$E$5:$E$304,MATCH(B458,'De-para'!$A$5:$A$304,0))&amp;"",""))</f>
        <v/>
      </c>
      <c r="J458" s="12" t="str">
        <f aca="false">IF(B458="","",IFERROR(INDEX('De-para'!$F$5:$F$304,MATCH(B458,'De-para'!$A$5:$A$304,0))&amp;"",""))</f>
        <v/>
      </c>
      <c r="K458" s="13" t="str">
        <f aca="false">IF(OR(J458="",D458=""),"",IF(J458="Receita",D458,-D458))</f>
        <v/>
      </c>
      <c r="L458" s="12" t="str">
        <f aca="false">IF(C458="","",IFERROR(INDEX('Centros de custo'!$C$5:$C$64,MATCH(C458,'Centros de custo'!$A$5:$A$64,0)),""))</f>
        <v/>
      </c>
      <c r="M458" s="12" t="str">
        <f aca="false">IF(C458="","",IFERROR(INDEX('Centros de custo'!$E$5:$E$64,MATCH(C458,'Centros de custo'!$A$5:$A$64,0)),""))</f>
        <v/>
      </c>
      <c r="N458" s="12" t="str">
        <f aca="false">IF(B458="","",IF(C458="","Sem CC",IF(ISNA(MATCH(C458,'Centros de custo'!$A$5:$A$64,0)),"Inexistente",IF(INDEX('Centros de custo'!$F$5:$F$64,MATCH(C458,'Centros de custo'!$A$5:$A$64,0))="Não","Inativo","OK"))))</f>
        <v/>
      </c>
      <c r="O458" s="12" t="str">
        <f aca="false">IF(B458="","",IF(G458="Sem de-para","Sem de-para",IF(IFERROR(INDEX('De-para'!$G$5:$G$304,MATCH(B458,'De-para'!$A$5:$A$304,0)),"")&lt;&gt;"OK","De-para inválido",IF(N458="Sem CC","Sem centro de custo",IF(N458&lt;&gt;"OK","Centro de custo "&amp;LOWER(N458),"OK")))))</f>
        <v/>
      </c>
    </row>
    <row r="459" customFormat="false" ht="15" hidden="false" customHeight="false" outlineLevel="0" collapsed="false">
      <c r="A459" s="18"/>
      <c r="B459" s="8"/>
      <c r="C459" s="8"/>
      <c r="D459" s="19"/>
      <c r="E459" s="11"/>
      <c r="F459" s="12" t="str">
        <f aca="false">IF(B459="","",IFERROR(INDEX('De-para'!$B$5:$B$304,MATCH(B459,'De-para'!$A$5:$A$304,0)),"Sem de-para"))</f>
        <v/>
      </c>
      <c r="G459" s="12" t="str">
        <f aca="false">IF(B459="","",IFERROR(INDEX('De-para'!$C$5:$C$304,MATCH(B459,'De-para'!$A$5:$A$304,0))&amp;"","Sem de-para"))</f>
        <v/>
      </c>
      <c r="H459" s="12" t="str">
        <f aca="false">IF(B459="","",IFERROR(INDEX('De-para'!$D$5:$D$304,MATCH(B459,'De-para'!$A$5:$A$304,0))&amp;"",""))</f>
        <v/>
      </c>
      <c r="I459" s="12" t="str">
        <f aca="false">IF(B459="","",IFERROR(INDEX('De-para'!$E$5:$E$304,MATCH(B459,'De-para'!$A$5:$A$304,0))&amp;"",""))</f>
        <v/>
      </c>
      <c r="J459" s="12" t="str">
        <f aca="false">IF(B459="","",IFERROR(INDEX('De-para'!$F$5:$F$304,MATCH(B459,'De-para'!$A$5:$A$304,0))&amp;"",""))</f>
        <v/>
      </c>
      <c r="K459" s="13" t="str">
        <f aca="false">IF(OR(J459="",D459=""),"",IF(J459="Receita",D459,-D459))</f>
        <v/>
      </c>
      <c r="L459" s="12" t="str">
        <f aca="false">IF(C459="","",IFERROR(INDEX('Centros de custo'!$C$5:$C$64,MATCH(C459,'Centros de custo'!$A$5:$A$64,0)),""))</f>
        <v/>
      </c>
      <c r="M459" s="12" t="str">
        <f aca="false">IF(C459="","",IFERROR(INDEX('Centros de custo'!$E$5:$E$64,MATCH(C459,'Centros de custo'!$A$5:$A$64,0)),""))</f>
        <v/>
      </c>
      <c r="N459" s="12" t="str">
        <f aca="false">IF(B459="","",IF(C459="","Sem CC",IF(ISNA(MATCH(C459,'Centros de custo'!$A$5:$A$64,0)),"Inexistente",IF(INDEX('Centros de custo'!$F$5:$F$64,MATCH(C459,'Centros de custo'!$A$5:$A$64,0))="Não","Inativo","OK"))))</f>
        <v/>
      </c>
      <c r="O459" s="12" t="str">
        <f aca="false">IF(B459="","",IF(G459="Sem de-para","Sem de-para",IF(IFERROR(INDEX('De-para'!$G$5:$G$304,MATCH(B459,'De-para'!$A$5:$A$304,0)),"")&lt;&gt;"OK","De-para inválido",IF(N459="Sem CC","Sem centro de custo",IF(N459&lt;&gt;"OK","Centro de custo "&amp;LOWER(N459),"OK")))))</f>
        <v/>
      </c>
    </row>
    <row r="460" customFormat="false" ht="15" hidden="false" customHeight="false" outlineLevel="0" collapsed="false">
      <c r="A460" s="18"/>
      <c r="B460" s="8"/>
      <c r="C460" s="8"/>
      <c r="D460" s="19"/>
      <c r="E460" s="11"/>
      <c r="F460" s="12" t="str">
        <f aca="false">IF(B460="","",IFERROR(INDEX('De-para'!$B$5:$B$304,MATCH(B460,'De-para'!$A$5:$A$304,0)),"Sem de-para"))</f>
        <v/>
      </c>
      <c r="G460" s="12" t="str">
        <f aca="false">IF(B460="","",IFERROR(INDEX('De-para'!$C$5:$C$304,MATCH(B460,'De-para'!$A$5:$A$304,0))&amp;"","Sem de-para"))</f>
        <v/>
      </c>
      <c r="H460" s="12" t="str">
        <f aca="false">IF(B460="","",IFERROR(INDEX('De-para'!$D$5:$D$304,MATCH(B460,'De-para'!$A$5:$A$304,0))&amp;"",""))</f>
        <v/>
      </c>
      <c r="I460" s="12" t="str">
        <f aca="false">IF(B460="","",IFERROR(INDEX('De-para'!$E$5:$E$304,MATCH(B460,'De-para'!$A$5:$A$304,0))&amp;"",""))</f>
        <v/>
      </c>
      <c r="J460" s="12" t="str">
        <f aca="false">IF(B460="","",IFERROR(INDEX('De-para'!$F$5:$F$304,MATCH(B460,'De-para'!$A$5:$A$304,0))&amp;"",""))</f>
        <v/>
      </c>
      <c r="K460" s="13" t="str">
        <f aca="false">IF(OR(J460="",D460=""),"",IF(J460="Receita",D460,-D460))</f>
        <v/>
      </c>
      <c r="L460" s="12" t="str">
        <f aca="false">IF(C460="","",IFERROR(INDEX('Centros de custo'!$C$5:$C$64,MATCH(C460,'Centros de custo'!$A$5:$A$64,0)),""))</f>
        <v/>
      </c>
      <c r="M460" s="12" t="str">
        <f aca="false">IF(C460="","",IFERROR(INDEX('Centros de custo'!$E$5:$E$64,MATCH(C460,'Centros de custo'!$A$5:$A$64,0)),""))</f>
        <v/>
      </c>
      <c r="N460" s="12" t="str">
        <f aca="false">IF(B460="","",IF(C460="","Sem CC",IF(ISNA(MATCH(C460,'Centros de custo'!$A$5:$A$64,0)),"Inexistente",IF(INDEX('Centros de custo'!$F$5:$F$64,MATCH(C460,'Centros de custo'!$A$5:$A$64,0))="Não","Inativo","OK"))))</f>
        <v/>
      </c>
      <c r="O460" s="12" t="str">
        <f aca="false">IF(B460="","",IF(G460="Sem de-para","Sem de-para",IF(IFERROR(INDEX('De-para'!$G$5:$G$304,MATCH(B460,'De-para'!$A$5:$A$304,0)),"")&lt;&gt;"OK","De-para inválido",IF(N460="Sem CC","Sem centro de custo",IF(N460&lt;&gt;"OK","Centro de custo "&amp;LOWER(N460),"OK")))))</f>
        <v/>
      </c>
    </row>
    <row r="461" customFormat="false" ht="15" hidden="false" customHeight="false" outlineLevel="0" collapsed="false">
      <c r="A461" s="18"/>
      <c r="B461" s="8"/>
      <c r="C461" s="8"/>
      <c r="D461" s="19"/>
      <c r="E461" s="11"/>
      <c r="F461" s="12" t="str">
        <f aca="false">IF(B461="","",IFERROR(INDEX('De-para'!$B$5:$B$304,MATCH(B461,'De-para'!$A$5:$A$304,0)),"Sem de-para"))</f>
        <v/>
      </c>
      <c r="G461" s="12" t="str">
        <f aca="false">IF(B461="","",IFERROR(INDEX('De-para'!$C$5:$C$304,MATCH(B461,'De-para'!$A$5:$A$304,0))&amp;"","Sem de-para"))</f>
        <v/>
      </c>
      <c r="H461" s="12" t="str">
        <f aca="false">IF(B461="","",IFERROR(INDEX('De-para'!$D$5:$D$304,MATCH(B461,'De-para'!$A$5:$A$304,0))&amp;"",""))</f>
        <v/>
      </c>
      <c r="I461" s="12" t="str">
        <f aca="false">IF(B461="","",IFERROR(INDEX('De-para'!$E$5:$E$304,MATCH(B461,'De-para'!$A$5:$A$304,0))&amp;"",""))</f>
        <v/>
      </c>
      <c r="J461" s="12" t="str">
        <f aca="false">IF(B461="","",IFERROR(INDEX('De-para'!$F$5:$F$304,MATCH(B461,'De-para'!$A$5:$A$304,0))&amp;"",""))</f>
        <v/>
      </c>
      <c r="K461" s="13" t="str">
        <f aca="false">IF(OR(J461="",D461=""),"",IF(J461="Receita",D461,-D461))</f>
        <v/>
      </c>
      <c r="L461" s="12" t="str">
        <f aca="false">IF(C461="","",IFERROR(INDEX('Centros de custo'!$C$5:$C$64,MATCH(C461,'Centros de custo'!$A$5:$A$64,0)),""))</f>
        <v/>
      </c>
      <c r="M461" s="12" t="str">
        <f aca="false">IF(C461="","",IFERROR(INDEX('Centros de custo'!$E$5:$E$64,MATCH(C461,'Centros de custo'!$A$5:$A$64,0)),""))</f>
        <v/>
      </c>
      <c r="N461" s="12" t="str">
        <f aca="false">IF(B461="","",IF(C461="","Sem CC",IF(ISNA(MATCH(C461,'Centros de custo'!$A$5:$A$64,0)),"Inexistente",IF(INDEX('Centros de custo'!$F$5:$F$64,MATCH(C461,'Centros de custo'!$A$5:$A$64,0))="Não","Inativo","OK"))))</f>
        <v/>
      </c>
      <c r="O461" s="12" t="str">
        <f aca="false">IF(B461="","",IF(G461="Sem de-para","Sem de-para",IF(IFERROR(INDEX('De-para'!$G$5:$G$304,MATCH(B461,'De-para'!$A$5:$A$304,0)),"")&lt;&gt;"OK","De-para inválido",IF(N461="Sem CC","Sem centro de custo",IF(N461&lt;&gt;"OK","Centro de custo "&amp;LOWER(N461),"OK")))))</f>
        <v/>
      </c>
    </row>
    <row r="462" customFormat="false" ht="15" hidden="false" customHeight="false" outlineLevel="0" collapsed="false">
      <c r="A462" s="18"/>
      <c r="B462" s="8"/>
      <c r="C462" s="8"/>
      <c r="D462" s="19"/>
      <c r="E462" s="11"/>
      <c r="F462" s="12" t="str">
        <f aca="false">IF(B462="","",IFERROR(INDEX('De-para'!$B$5:$B$304,MATCH(B462,'De-para'!$A$5:$A$304,0)),"Sem de-para"))</f>
        <v/>
      </c>
      <c r="G462" s="12" t="str">
        <f aca="false">IF(B462="","",IFERROR(INDEX('De-para'!$C$5:$C$304,MATCH(B462,'De-para'!$A$5:$A$304,0))&amp;"","Sem de-para"))</f>
        <v/>
      </c>
      <c r="H462" s="12" t="str">
        <f aca="false">IF(B462="","",IFERROR(INDEX('De-para'!$D$5:$D$304,MATCH(B462,'De-para'!$A$5:$A$304,0))&amp;"",""))</f>
        <v/>
      </c>
      <c r="I462" s="12" t="str">
        <f aca="false">IF(B462="","",IFERROR(INDEX('De-para'!$E$5:$E$304,MATCH(B462,'De-para'!$A$5:$A$304,0))&amp;"",""))</f>
        <v/>
      </c>
      <c r="J462" s="12" t="str">
        <f aca="false">IF(B462="","",IFERROR(INDEX('De-para'!$F$5:$F$304,MATCH(B462,'De-para'!$A$5:$A$304,0))&amp;"",""))</f>
        <v/>
      </c>
      <c r="K462" s="13" t="str">
        <f aca="false">IF(OR(J462="",D462=""),"",IF(J462="Receita",D462,-D462))</f>
        <v/>
      </c>
      <c r="L462" s="12" t="str">
        <f aca="false">IF(C462="","",IFERROR(INDEX('Centros de custo'!$C$5:$C$64,MATCH(C462,'Centros de custo'!$A$5:$A$64,0)),""))</f>
        <v/>
      </c>
      <c r="M462" s="12" t="str">
        <f aca="false">IF(C462="","",IFERROR(INDEX('Centros de custo'!$E$5:$E$64,MATCH(C462,'Centros de custo'!$A$5:$A$64,0)),""))</f>
        <v/>
      </c>
      <c r="N462" s="12" t="str">
        <f aca="false">IF(B462="","",IF(C462="","Sem CC",IF(ISNA(MATCH(C462,'Centros de custo'!$A$5:$A$64,0)),"Inexistente",IF(INDEX('Centros de custo'!$F$5:$F$64,MATCH(C462,'Centros de custo'!$A$5:$A$64,0))="Não","Inativo","OK"))))</f>
        <v/>
      </c>
      <c r="O462" s="12" t="str">
        <f aca="false">IF(B462="","",IF(G462="Sem de-para","Sem de-para",IF(IFERROR(INDEX('De-para'!$G$5:$G$304,MATCH(B462,'De-para'!$A$5:$A$304,0)),"")&lt;&gt;"OK","De-para inválido",IF(N462="Sem CC","Sem centro de custo",IF(N462&lt;&gt;"OK","Centro de custo "&amp;LOWER(N462),"OK")))))</f>
        <v/>
      </c>
    </row>
    <row r="463" customFormat="false" ht="15" hidden="false" customHeight="false" outlineLevel="0" collapsed="false">
      <c r="A463" s="18"/>
      <c r="B463" s="8"/>
      <c r="C463" s="8"/>
      <c r="D463" s="19"/>
      <c r="E463" s="11"/>
      <c r="F463" s="12" t="str">
        <f aca="false">IF(B463="","",IFERROR(INDEX('De-para'!$B$5:$B$304,MATCH(B463,'De-para'!$A$5:$A$304,0)),"Sem de-para"))</f>
        <v/>
      </c>
      <c r="G463" s="12" t="str">
        <f aca="false">IF(B463="","",IFERROR(INDEX('De-para'!$C$5:$C$304,MATCH(B463,'De-para'!$A$5:$A$304,0))&amp;"","Sem de-para"))</f>
        <v/>
      </c>
      <c r="H463" s="12" t="str">
        <f aca="false">IF(B463="","",IFERROR(INDEX('De-para'!$D$5:$D$304,MATCH(B463,'De-para'!$A$5:$A$304,0))&amp;"",""))</f>
        <v/>
      </c>
      <c r="I463" s="12" t="str">
        <f aca="false">IF(B463="","",IFERROR(INDEX('De-para'!$E$5:$E$304,MATCH(B463,'De-para'!$A$5:$A$304,0))&amp;"",""))</f>
        <v/>
      </c>
      <c r="J463" s="12" t="str">
        <f aca="false">IF(B463="","",IFERROR(INDEX('De-para'!$F$5:$F$304,MATCH(B463,'De-para'!$A$5:$A$304,0))&amp;"",""))</f>
        <v/>
      </c>
      <c r="K463" s="13" t="str">
        <f aca="false">IF(OR(J463="",D463=""),"",IF(J463="Receita",D463,-D463))</f>
        <v/>
      </c>
      <c r="L463" s="12" t="str">
        <f aca="false">IF(C463="","",IFERROR(INDEX('Centros de custo'!$C$5:$C$64,MATCH(C463,'Centros de custo'!$A$5:$A$64,0)),""))</f>
        <v/>
      </c>
      <c r="M463" s="12" t="str">
        <f aca="false">IF(C463="","",IFERROR(INDEX('Centros de custo'!$E$5:$E$64,MATCH(C463,'Centros de custo'!$A$5:$A$64,0)),""))</f>
        <v/>
      </c>
      <c r="N463" s="12" t="str">
        <f aca="false">IF(B463="","",IF(C463="","Sem CC",IF(ISNA(MATCH(C463,'Centros de custo'!$A$5:$A$64,0)),"Inexistente",IF(INDEX('Centros de custo'!$F$5:$F$64,MATCH(C463,'Centros de custo'!$A$5:$A$64,0))="Não","Inativo","OK"))))</f>
        <v/>
      </c>
      <c r="O463" s="12" t="str">
        <f aca="false">IF(B463="","",IF(G463="Sem de-para","Sem de-para",IF(IFERROR(INDEX('De-para'!$G$5:$G$304,MATCH(B463,'De-para'!$A$5:$A$304,0)),"")&lt;&gt;"OK","De-para inválido",IF(N463="Sem CC","Sem centro de custo",IF(N463&lt;&gt;"OK","Centro de custo "&amp;LOWER(N463),"OK")))))</f>
        <v/>
      </c>
    </row>
    <row r="464" customFormat="false" ht="15" hidden="false" customHeight="false" outlineLevel="0" collapsed="false">
      <c r="A464" s="18"/>
      <c r="B464" s="8"/>
      <c r="C464" s="8"/>
      <c r="D464" s="19"/>
      <c r="E464" s="11"/>
      <c r="F464" s="12" t="str">
        <f aca="false">IF(B464="","",IFERROR(INDEX('De-para'!$B$5:$B$304,MATCH(B464,'De-para'!$A$5:$A$304,0)),"Sem de-para"))</f>
        <v/>
      </c>
      <c r="G464" s="12" t="str">
        <f aca="false">IF(B464="","",IFERROR(INDEX('De-para'!$C$5:$C$304,MATCH(B464,'De-para'!$A$5:$A$304,0))&amp;"","Sem de-para"))</f>
        <v/>
      </c>
      <c r="H464" s="12" t="str">
        <f aca="false">IF(B464="","",IFERROR(INDEX('De-para'!$D$5:$D$304,MATCH(B464,'De-para'!$A$5:$A$304,0))&amp;"",""))</f>
        <v/>
      </c>
      <c r="I464" s="12" t="str">
        <f aca="false">IF(B464="","",IFERROR(INDEX('De-para'!$E$5:$E$304,MATCH(B464,'De-para'!$A$5:$A$304,0))&amp;"",""))</f>
        <v/>
      </c>
      <c r="J464" s="12" t="str">
        <f aca="false">IF(B464="","",IFERROR(INDEX('De-para'!$F$5:$F$304,MATCH(B464,'De-para'!$A$5:$A$304,0))&amp;"",""))</f>
        <v/>
      </c>
      <c r="K464" s="13" t="str">
        <f aca="false">IF(OR(J464="",D464=""),"",IF(J464="Receita",D464,-D464))</f>
        <v/>
      </c>
      <c r="L464" s="12" t="str">
        <f aca="false">IF(C464="","",IFERROR(INDEX('Centros de custo'!$C$5:$C$64,MATCH(C464,'Centros de custo'!$A$5:$A$64,0)),""))</f>
        <v/>
      </c>
      <c r="M464" s="12" t="str">
        <f aca="false">IF(C464="","",IFERROR(INDEX('Centros de custo'!$E$5:$E$64,MATCH(C464,'Centros de custo'!$A$5:$A$64,0)),""))</f>
        <v/>
      </c>
      <c r="N464" s="12" t="str">
        <f aca="false">IF(B464="","",IF(C464="","Sem CC",IF(ISNA(MATCH(C464,'Centros de custo'!$A$5:$A$64,0)),"Inexistente",IF(INDEX('Centros de custo'!$F$5:$F$64,MATCH(C464,'Centros de custo'!$A$5:$A$64,0))="Não","Inativo","OK"))))</f>
        <v/>
      </c>
      <c r="O464" s="12" t="str">
        <f aca="false">IF(B464="","",IF(G464="Sem de-para","Sem de-para",IF(IFERROR(INDEX('De-para'!$G$5:$G$304,MATCH(B464,'De-para'!$A$5:$A$304,0)),"")&lt;&gt;"OK","De-para inválido",IF(N464="Sem CC","Sem centro de custo",IF(N464&lt;&gt;"OK","Centro de custo "&amp;LOWER(N464),"OK")))))</f>
        <v/>
      </c>
    </row>
    <row r="465" customFormat="false" ht="15" hidden="false" customHeight="false" outlineLevel="0" collapsed="false">
      <c r="A465" s="18"/>
      <c r="B465" s="8"/>
      <c r="C465" s="8"/>
      <c r="D465" s="19"/>
      <c r="E465" s="11"/>
      <c r="F465" s="12" t="str">
        <f aca="false">IF(B465="","",IFERROR(INDEX('De-para'!$B$5:$B$304,MATCH(B465,'De-para'!$A$5:$A$304,0)),"Sem de-para"))</f>
        <v/>
      </c>
      <c r="G465" s="12" t="str">
        <f aca="false">IF(B465="","",IFERROR(INDEX('De-para'!$C$5:$C$304,MATCH(B465,'De-para'!$A$5:$A$304,0))&amp;"","Sem de-para"))</f>
        <v/>
      </c>
      <c r="H465" s="12" t="str">
        <f aca="false">IF(B465="","",IFERROR(INDEX('De-para'!$D$5:$D$304,MATCH(B465,'De-para'!$A$5:$A$304,0))&amp;"",""))</f>
        <v/>
      </c>
      <c r="I465" s="12" t="str">
        <f aca="false">IF(B465="","",IFERROR(INDEX('De-para'!$E$5:$E$304,MATCH(B465,'De-para'!$A$5:$A$304,0))&amp;"",""))</f>
        <v/>
      </c>
      <c r="J465" s="12" t="str">
        <f aca="false">IF(B465="","",IFERROR(INDEX('De-para'!$F$5:$F$304,MATCH(B465,'De-para'!$A$5:$A$304,0))&amp;"",""))</f>
        <v/>
      </c>
      <c r="K465" s="13" t="str">
        <f aca="false">IF(OR(J465="",D465=""),"",IF(J465="Receita",D465,-D465))</f>
        <v/>
      </c>
      <c r="L465" s="12" t="str">
        <f aca="false">IF(C465="","",IFERROR(INDEX('Centros de custo'!$C$5:$C$64,MATCH(C465,'Centros de custo'!$A$5:$A$64,0)),""))</f>
        <v/>
      </c>
      <c r="M465" s="12" t="str">
        <f aca="false">IF(C465="","",IFERROR(INDEX('Centros de custo'!$E$5:$E$64,MATCH(C465,'Centros de custo'!$A$5:$A$64,0)),""))</f>
        <v/>
      </c>
      <c r="N465" s="12" t="str">
        <f aca="false">IF(B465="","",IF(C465="","Sem CC",IF(ISNA(MATCH(C465,'Centros de custo'!$A$5:$A$64,0)),"Inexistente",IF(INDEX('Centros de custo'!$F$5:$F$64,MATCH(C465,'Centros de custo'!$A$5:$A$64,0))="Não","Inativo","OK"))))</f>
        <v/>
      </c>
      <c r="O465" s="12" t="str">
        <f aca="false">IF(B465="","",IF(G465="Sem de-para","Sem de-para",IF(IFERROR(INDEX('De-para'!$G$5:$G$304,MATCH(B465,'De-para'!$A$5:$A$304,0)),"")&lt;&gt;"OK","De-para inválido",IF(N465="Sem CC","Sem centro de custo",IF(N465&lt;&gt;"OK","Centro de custo "&amp;LOWER(N465),"OK")))))</f>
        <v/>
      </c>
    </row>
    <row r="466" customFormat="false" ht="15" hidden="false" customHeight="false" outlineLevel="0" collapsed="false">
      <c r="A466" s="18"/>
      <c r="B466" s="8"/>
      <c r="C466" s="8"/>
      <c r="D466" s="19"/>
      <c r="E466" s="11"/>
      <c r="F466" s="12" t="str">
        <f aca="false">IF(B466="","",IFERROR(INDEX('De-para'!$B$5:$B$304,MATCH(B466,'De-para'!$A$5:$A$304,0)),"Sem de-para"))</f>
        <v/>
      </c>
      <c r="G466" s="12" t="str">
        <f aca="false">IF(B466="","",IFERROR(INDEX('De-para'!$C$5:$C$304,MATCH(B466,'De-para'!$A$5:$A$304,0))&amp;"","Sem de-para"))</f>
        <v/>
      </c>
      <c r="H466" s="12" t="str">
        <f aca="false">IF(B466="","",IFERROR(INDEX('De-para'!$D$5:$D$304,MATCH(B466,'De-para'!$A$5:$A$304,0))&amp;"",""))</f>
        <v/>
      </c>
      <c r="I466" s="12" t="str">
        <f aca="false">IF(B466="","",IFERROR(INDEX('De-para'!$E$5:$E$304,MATCH(B466,'De-para'!$A$5:$A$304,0))&amp;"",""))</f>
        <v/>
      </c>
      <c r="J466" s="12" t="str">
        <f aca="false">IF(B466="","",IFERROR(INDEX('De-para'!$F$5:$F$304,MATCH(B466,'De-para'!$A$5:$A$304,0))&amp;"",""))</f>
        <v/>
      </c>
      <c r="K466" s="13" t="str">
        <f aca="false">IF(OR(J466="",D466=""),"",IF(J466="Receita",D466,-D466))</f>
        <v/>
      </c>
      <c r="L466" s="12" t="str">
        <f aca="false">IF(C466="","",IFERROR(INDEX('Centros de custo'!$C$5:$C$64,MATCH(C466,'Centros de custo'!$A$5:$A$64,0)),""))</f>
        <v/>
      </c>
      <c r="M466" s="12" t="str">
        <f aca="false">IF(C466="","",IFERROR(INDEX('Centros de custo'!$E$5:$E$64,MATCH(C466,'Centros de custo'!$A$5:$A$64,0)),""))</f>
        <v/>
      </c>
      <c r="N466" s="12" t="str">
        <f aca="false">IF(B466="","",IF(C466="","Sem CC",IF(ISNA(MATCH(C466,'Centros de custo'!$A$5:$A$64,0)),"Inexistente",IF(INDEX('Centros de custo'!$F$5:$F$64,MATCH(C466,'Centros de custo'!$A$5:$A$64,0))="Não","Inativo","OK"))))</f>
        <v/>
      </c>
      <c r="O466" s="12" t="str">
        <f aca="false">IF(B466="","",IF(G466="Sem de-para","Sem de-para",IF(IFERROR(INDEX('De-para'!$G$5:$G$304,MATCH(B466,'De-para'!$A$5:$A$304,0)),"")&lt;&gt;"OK","De-para inválido",IF(N466="Sem CC","Sem centro de custo",IF(N466&lt;&gt;"OK","Centro de custo "&amp;LOWER(N466),"OK")))))</f>
        <v/>
      </c>
    </row>
    <row r="467" customFormat="false" ht="15" hidden="false" customHeight="false" outlineLevel="0" collapsed="false">
      <c r="A467" s="18"/>
      <c r="B467" s="8"/>
      <c r="C467" s="8"/>
      <c r="D467" s="19"/>
      <c r="E467" s="11"/>
      <c r="F467" s="12" t="str">
        <f aca="false">IF(B467="","",IFERROR(INDEX('De-para'!$B$5:$B$304,MATCH(B467,'De-para'!$A$5:$A$304,0)),"Sem de-para"))</f>
        <v/>
      </c>
      <c r="G467" s="12" t="str">
        <f aca="false">IF(B467="","",IFERROR(INDEX('De-para'!$C$5:$C$304,MATCH(B467,'De-para'!$A$5:$A$304,0))&amp;"","Sem de-para"))</f>
        <v/>
      </c>
      <c r="H467" s="12" t="str">
        <f aca="false">IF(B467="","",IFERROR(INDEX('De-para'!$D$5:$D$304,MATCH(B467,'De-para'!$A$5:$A$304,0))&amp;"",""))</f>
        <v/>
      </c>
      <c r="I467" s="12" t="str">
        <f aca="false">IF(B467="","",IFERROR(INDEX('De-para'!$E$5:$E$304,MATCH(B467,'De-para'!$A$5:$A$304,0))&amp;"",""))</f>
        <v/>
      </c>
      <c r="J467" s="12" t="str">
        <f aca="false">IF(B467="","",IFERROR(INDEX('De-para'!$F$5:$F$304,MATCH(B467,'De-para'!$A$5:$A$304,0))&amp;"",""))</f>
        <v/>
      </c>
      <c r="K467" s="13" t="str">
        <f aca="false">IF(OR(J467="",D467=""),"",IF(J467="Receita",D467,-D467))</f>
        <v/>
      </c>
      <c r="L467" s="12" t="str">
        <f aca="false">IF(C467="","",IFERROR(INDEX('Centros de custo'!$C$5:$C$64,MATCH(C467,'Centros de custo'!$A$5:$A$64,0)),""))</f>
        <v/>
      </c>
      <c r="M467" s="12" t="str">
        <f aca="false">IF(C467="","",IFERROR(INDEX('Centros de custo'!$E$5:$E$64,MATCH(C467,'Centros de custo'!$A$5:$A$64,0)),""))</f>
        <v/>
      </c>
      <c r="N467" s="12" t="str">
        <f aca="false">IF(B467="","",IF(C467="","Sem CC",IF(ISNA(MATCH(C467,'Centros de custo'!$A$5:$A$64,0)),"Inexistente",IF(INDEX('Centros de custo'!$F$5:$F$64,MATCH(C467,'Centros de custo'!$A$5:$A$64,0))="Não","Inativo","OK"))))</f>
        <v/>
      </c>
      <c r="O467" s="12" t="str">
        <f aca="false">IF(B467="","",IF(G467="Sem de-para","Sem de-para",IF(IFERROR(INDEX('De-para'!$G$5:$G$304,MATCH(B467,'De-para'!$A$5:$A$304,0)),"")&lt;&gt;"OK","De-para inválido",IF(N467="Sem CC","Sem centro de custo",IF(N467&lt;&gt;"OK","Centro de custo "&amp;LOWER(N467),"OK")))))</f>
        <v/>
      </c>
    </row>
    <row r="468" customFormat="false" ht="15" hidden="false" customHeight="false" outlineLevel="0" collapsed="false">
      <c r="A468" s="18"/>
      <c r="B468" s="8"/>
      <c r="C468" s="8"/>
      <c r="D468" s="19"/>
      <c r="E468" s="11"/>
      <c r="F468" s="12" t="str">
        <f aca="false">IF(B468="","",IFERROR(INDEX('De-para'!$B$5:$B$304,MATCH(B468,'De-para'!$A$5:$A$304,0)),"Sem de-para"))</f>
        <v/>
      </c>
      <c r="G468" s="12" t="str">
        <f aca="false">IF(B468="","",IFERROR(INDEX('De-para'!$C$5:$C$304,MATCH(B468,'De-para'!$A$5:$A$304,0))&amp;"","Sem de-para"))</f>
        <v/>
      </c>
      <c r="H468" s="12" t="str">
        <f aca="false">IF(B468="","",IFERROR(INDEX('De-para'!$D$5:$D$304,MATCH(B468,'De-para'!$A$5:$A$304,0))&amp;"",""))</f>
        <v/>
      </c>
      <c r="I468" s="12" t="str">
        <f aca="false">IF(B468="","",IFERROR(INDEX('De-para'!$E$5:$E$304,MATCH(B468,'De-para'!$A$5:$A$304,0))&amp;"",""))</f>
        <v/>
      </c>
      <c r="J468" s="12" t="str">
        <f aca="false">IF(B468="","",IFERROR(INDEX('De-para'!$F$5:$F$304,MATCH(B468,'De-para'!$A$5:$A$304,0))&amp;"",""))</f>
        <v/>
      </c>
      <c r="K468" s="13" t="str">
        <f aca="false">IF(OR(J468="",D468=""),"",IF(J468="Receita",D468,-D468))</f>
        <v/>
      </c>
      <c r="L468" s="12" t="str">
        <f aca="false">IF(C468="","",IFERROR(INDEX('Centros de custo'!$C$5:$C$64,MATCH(C468,'Centros de custo'!$A$5:$A$64,0)),""))</f>
        <v/>
      </c>
      <c r="M468" s="12" t="str">
        <f aca="false">IF(C468="","",IFERROR(INDEX('Centros de custo'!$E$5:$E$64,MATCH(C468,'Centros de custo'!$A$5:$A$64,0)),""))</f>
        <v/>
      </c>
      <c r="N468" s="12" t="str">
        <f aca="false">IF(B468="","",IF(C468="","Sem CC",IF(ISNA(MATCH(C468,'Centros de custo'!$A$5:$A$64,0)),"Inexistente",IF(INDEX('Centros de custo'!$F$5:$F$64,MATCH(C468,'Centros de custo'!$A$5:$A$64,0))="Não","Inativo","OK"))))</f>
        <v/>
      </c>
      <c r="O468" s="12" t="str">
        <f aca="false">IF(B468="","",IF(G468="Sem de-para","Sem de-para",IF(IFERROR(INDEX('De-para'!$G$5:$G$304,MATCH(B468,'De-para'!$A$5:$A$304,0)),"")&lt;&gt;"OK","De-para inválido",IF(N468="Sem CC","Sem centro de custo",IF(N468&lt;&gt;"OK","Centro de custo "&amp;LOWER(N468),"OK")))))</f>
        <v/>
      </c>
    </row>
    <row r="469" customFormat="false" ht="15" hidden="false" customHeight="false" outlineLevel="0" collapsed="false">
      <c r="A469" s="18"/>
      <c r="B469" s="8"/>
      <c r="C469" s="8"/>
      <c r="D469" s="19"/>
      <c r="E469" s="11"/>
      <c r="F469" s="12" t="str">
        <f aca="false">IF(B469="","",IFERROR(INDEX('De-para'!$B$5:$B$304,MATCH(B469,'De-para'!$A$5:$A$304,0)),"Sem de-para"))</f>
        <v/>
      </c>
      <c r="G469" s="12" t="str">
        <f aca="false">IF(B469="","",IFERROR(INDEX('De-para'!$C$5:$C$304,MATCH(B469,'De-para'!$A$5:$A$304,0))&amp;"","Sem de-para"))</f>
        <v/>
      </c>
      <c r="H469" s="12" t="str">
        <f aca="false">IF(B469="","",IFERROR(INDEX('De-para'!$D$5:$D$304,MATCH(B469,'De-para'!$A$5:$A$304,0))&amp;"",""))</f>
        <v/>
      </c>
      <c r="I469" s="12" t="str">
        <f aca="false">IF(B469="","",IFERROR(INDEX('De-para'!$E$5:$E$304,MATCH(B469,'De-para'!$A$5:$A$304,0))&amp;"",""))</f>
        <v/>
      </c>
      <c r="J469" s="12" t="str">
        <f aca="false">IF(B469="","",IFERROR(INDEX('De-para'!$F$5:$F$304,MATCH(B469,'De-para'!$A$5:$A$304,0))&amp;"",""))</f>
        <v/>
      </c>
      <c r="K469" s="13" t="str">
        <f aca="false">IF(OR(J469="",D469=""),"",IF(J469="Receita",D469,-D469))</f>
        <v/>
      </c>
      <c r="L469" s="12" t="str">
        <f aca="false">IF(C469="","",IFERROR(INDEX('Centros de custo'!$C$5:$C$64,MATCH(C469,'Centros de custo'!$A$5:$A$64,0)),""))</f>
        <v/>
      </c>
      <c r="M469" s="12" t="str">
        <f aca="false">IF(C469="","",IFERROR(INDEX('Centros de custo'!$E$5:$E$64,MATCH(C469,'Centros de custo'!$A$5:$A$64,0)),""))</f>
        <v/>
      </c>
      <c r="N469" s="12" t="str">
        <f aca="false">IF(B469="","",IF(C469="","Sem CC",IF(ISNA(MATCH(C469,'Centros de custo'!$A$5:$A$64,0)),"Inexistente",IF(INDEX('Centros de custo'!$F$5:$F$64,MATCH(C469,'Centros de custo'!$A$5:$A$64,0))="Não","Inativo","OK"))))</f>
        <v/>
      </c>
      <c r="O469" s="12" t="str">
        <f aca="false">IF(B469="","",IF(G469="Sem de-para","Sem de-para",IF(IFERROR(INDEX('De-para'!$G$5:$G$304,MATCH(B469,'De-para'!$A$5:$A$304,0)),"")&lt;&gt;"OK","De-para inválido",IF(N469="Sem CC","Sem centro de custo",IF(N469&lt;&gt;"OK","Centro de custo "&amp;LOWER(N469),"OK")))))</f>
        <v/>
      </c>
    </row>
    <row r="470" customFormat="false" ht="15" hidden="false" customHeight="false" outlineLevel="0" collapsed="false">
      <c r="A470" s="18"/>
      <c r="B470" s="8"/>
      <c r="C470" s="8"/>
      <c r="D470" s="19"/>
      <c r="E470" s="11"/>
      <c r="F470" s="12" t="str">
        <f aca="false">IF(B470="","",IFERROR(INDEX('De-para'!$B$5:$B$304,MATCH(B470,'De-para'!$A$5:$A$304,0)),"Sem de-para"))</f>
        <v/>
      </c>
      <c r="G470" s="12" t="str">
        <f aca="false">IF(B470="","",IFERROR(INDEX('De-para'!$C$5:$C$304,MATCH(B470,'De-para'!$A$5:$A$304,0))&amp;"","Sem de-para"))</f>
        <v/>
      </c>
      <c r="H470" s="12" t="str">
        <f aca="false">IF(B470="","",IFERROR(INDEX('De-para'!$D$5:$D$304,MATCH(B470,'De-para'!$A$5:$A$304,0))&amp;"",""))</f>
        <v/>
      </c>
      <c r="I470" s="12" t="str">
        <f aca="false">IF(B470="","",IFERROR(INDEX('De-para'!$E$5:$E$304,MATCH(B470,'De-para'!$A$5:$A$304,0))&amp;"",""))</f>
        <v/>
      </c>
      <c r="J470" s="12" t="str">
        <f aca="false">IF(B470="","",IFERROR(INDEX('De-para'!$F$5:$F$304,MATCH(B470,'De-para'!$A$5:$A$304,0))&amp;"",""))</f>
        <v/>
      </c>
      <c r="K470" s="13" t="str">
        <f aca="false">IF(OR(J470="",D470=""),"",IF(J470="Receita",D470,-D470))</f>
        <v/>
      </c>
      <c r="L470" s="12" t="str">
        <f aca="false">IF(C470="","",IFERROR(INDEX('Centros de custo'!$C$5:$C$64,MATCH(C470,'Centros de custo'!$A$5:$A$64,0)),""))</f>
        <v/>
      </c>
      <c r="M470" s="12" t="str">
        <f aca="false">IF(C470="","",IFERROR(INDEX('Centros de custo'!$E$5:$E$64,MATCH(C470,'Centros de custo'!$A$5:$A$64,0)),""))</f>
        <v/>
      </c>
      <c r="N470" s="12" t="str">
        <f aca="false">IF(B470="","",IF(C470="","Sem CC",IF(ISNA(MATCH(C470,'Centros de custo'!$A$5:$A$64,0)),"Inexistente",IF(INDEX('Centros de custo'!$F$5:$F$64,MATCH(C470,'Centros de custo'!$A$5:$A$64,0))="Não","Inativo","OK"))))</f>
        <v/>
      </c>
      <c r="O470" s="12" t="str">
        <f aca="false">IF(B470="","",IF(G470="Sem de-para","Sem de-para",IF(IFERROR(INDEX('De-para'!$G$5:$G$304,MATCH(B470,'De-para'!$A$5:$A$304,0)),"")&lt;&gt;"OK","De-para inválido",IF(N470="Sem CC","Sem centro de custo",IF(N470&lt;&gt;"OK","Centro de custo "&amp;LOWER(N470),"OK")))))</f>
        <v/>
      </c>
    </row>
    <row r="471" customFormat="false" ht="15" hidden="false" customHeight="false" outlineLevel="0" collapsed="false">
      <c r="A471" s="18"/>
      <c r="B471" s="8"/>
      <c r="C471" s="8"/>
      <c r="D471" s="19"/>
      <c r="E471" s="11"/>
      <c r="F471" s="12" t="str">
        <f aca="false">IF(B471="","",IFERROR(INDEX('De-para'!$B$5:$B$304,MATCH(B471,'De-para'!$A$5:$A$304,0)),"Sem de-para"))</f>
        <v/>
      </c>
      <c r="G471" s="12" t="str">
        <f aca="false">IF(B471="","",IFERROR(INDEX('De-para'!$C$5:$C$304,MATCH(B471,'De-para'!$A$5:$A$304,0))&amp;"","Sem de-para"))</f>
        <v/>
      </c>
      <c r="H471" s="12" t="str">
        <f aca="false">IF(B471="","",IFERROR(INDEX('De-para'!$D$5:$D$304,MATCH(B471,'De-para'!$A$5:$A$304,0))&amp;"",""))</f>
        <v/>
      </c>
      <c r="I471" s="12" t="str">
        <f aca="false">IF(B471="","",IFERROR(INDEX('De-para'!$E$5:$E$304,MATCH(B471,'De-para'!$A$5:$A$304,0))&amp;"",""))</f>
        <v/>
      </c>
      <c r="J471" s="12" t="str">
        <f aca="false">IF(B471="","",IFERROR(INDEX('De-para'!$F$5:$F$304,MATCH(B471,'De-para'!$A$5:$A$304,0))&amp;"",""))</f>
        <v/>
      </c>
      <c r="K471" s="13" t="str">
        <f aca="false">IF(OR(J471="",D471=""),"",IF(J471="Receita",D471,-D471))</f>
        <v/>
      </c>
      <c r="L471" s="12" t="str">
        <f aca="false">IF(C471="","",IFERROR(INDEX('Centros de custo'!$C$5:$C$64,MATCH(C471,'Centros de custo'!$A$5:$A$64,0)),""))</f>
        <v/>
      </c>
      <c r="M471" s="12" t="str">
        <f aca="false">IF(C471="","",IFERROR(INDEX('Centros de custo'!$E$5:$E$64,MATCH(C471,'Centros de custo'!$A$5:$A$64,0)),""))</f>
        <v/>
      </c>
      <c r="N471" s="12" t="str">
        <f aca="false">IF(B471="","",IF(C471="","Sem CC",IF(ISNA(MATCH(C471,'Centros de custo'!$A$5:$A$64,0)),"Inexistente",IF(INDEX('Centros de custo'!$F$5:$F$64,MATCH(C471,'Centros de custo'!$A$5:$A$64,0))="Não","Inativo","OK"))))</f>
        <v/>
      </c>
      <c r="O471" s="12" t="str">
        <f aca="false">IF(B471="","",IF(G471="Sem de-para","Sem de-para",IF(IFERROR(INDEX('De-para'!$G$5:$G$304,MATCH(B471,'De-para'!$A$5:$A$304,0)),"")&lt;&gt;"OK","De-para inválido",IF(N471="Sem CC","Sem centro de custo",IF(N471&lt;&gt;"OK","Centro de custo "&amp;LOWER(N471),"OK")))))</f>
        <v/>
      </c>
    </row>
    <row r="472" customFormat="false" ht="15" hidden="false" customHeight="false" outlineLevel="0" collapsed="false">
      <c r="A472" s="18"/>
      <c r="B472" s="8"/>
      <c r="C472" s="8"/>
      <c r="D472" s="19"/>
      <c r="E472" s="11"/>
      <c r="F472" s="12" t="str">
        <f aca="false">IF(B472="","",IFERROR(INDEX('De-para'!$B$5:$B$304,MATCH(B472,'De-para'!$A$5:$A$304,0)),"Sem de-para"))</f>
        <v/>
      </c>
      <c r="G472" s="12" t="str">
        <f aca="false">IF(B472="","",IFERROR(INDEX('De-para'!$C$5:$C$304,MATCH(B472,'De-para'!$A$5:$A$304,0))&amp;"","Sem de-para"))</f>
        <v/>
      </c>
      <c r="H472" s="12" t="str">
        <f aca="false">IF(B472="","",IFERROR(INDEX('De-para'!$D$5:$D$304,MATCH(B472,'De-para'!$A$5:$A$304,0))&amp;"",""))</f>
        <v/>
      </c>
      <c r="I472" s="12" t="str">
        <f aca="false">IF(B472="","",IFERROR(INDEX('De-para'!$E$5:$E$304,MATCH(B472,'De-para'!$A$5:$A$304,0))&amp;"",""))</f>
        <v/>
      </c>
      <c r="J472" s="12" t="str">
        <f aca="false">IF(B472="","",IFERROR(INDEX('De-para'!$F$5:$F$304,MATCH(B472,'De-para'!$A$5:$A$304,0))&amp;"",""))</f>
        <v/>
      </c>
      <c r="K472" s="13" t="str">
        <f aca="false">IF(OR(J472="",D472=""),"",IF(J472="Receita",D472,-D472))</f>
        <v/>
      </c>
      <c r="L472" s="12" t="str">
        <f aca="false">IF(C472="","",IFERROR(INDEX('Centros de custo'!$C$5:$C$64,MATCH(C472,'Centros de custo'!$A$5:$A$64,0)),""))</f>
        <v/>
      </c>
      <c r="M472" s="12" t="str">
        <f aca="false">IF(C472="","",IFERROR(INDEX('Centros de custo'!$E$5:$E$64,MATCH(C472,'Centros de custo'!$A$5:$A$64,0)),""))</f>
        <v/>
      </c>
      <c r="N472" s="12" t="str">
        <f aca="false">IF(B472="","",IF(C472="","Sem CC",IF(ISNA(MATCH(C472,'Centros de custo'!$A$5:$A$64,0)),"Inexistente",IF(INDEX('Centros de custo'!$F$5:$F$64,MATCH(C472,'Centros de custo'!$A$5:$A$64,0))="Não","Inativo","OK"))))</f>
        <v/>
      </c>
      <c r="O472" s="12" t="str">
        <f aca="false">IF(B472="","",IF(G472="Sem de-para","Sem de-para",IF(IFERROR(INDEX('De-para'!$G$5:$G$304,MATCH(B472,'De-para'!$A$5:$A$304,0)),"")&lt;&gt;"OK","De-para inválido",IF(N472="Sem CC","Sem centro de custo",IF(N472&lt;&gt;"OK","Centro de custo "&amp;LOWER(N472),"OK")))))</f>
        <v/>
      </c>
    </row>
    <row r="473" customFormat="false" ht="15" hidden="false" customHeight="false" outlineLevel="0" collapsed="false">
      <c r="A473" s="18"/>
      <c r="B473" s="8"/>
      <c r="C473" s="8"/>
      <c r="D473" s="19"/>
      <c r="E473" s="11"/>
      <c r="F473" s="12" t="str">
        <f aca="false">IF(B473="","",IFERROR(INDEX('De-para'!$B$5:$B$304,MATCH(B473,'De-para'!$A$5:$A$304,0)),"Sem de-para"))</f>
        <v/>
      </c>
      <c r="G473" s="12" t="str">
        <f aca="false">IF(B473="","",IFERROR(INDEX('De-para'!$C$5:$C$304,MATCH(B473,'De-para'!$A$5:$A$304,0))&amp;"","Sem de-para"))</f>
        <v/>
      </c>
      <c r="H473" s="12" t="str">
        <f aca="false">IF(B473="","",IFERROR(INDEX('De-para'!$D$5:$D$304,MATCH(B473,'De-para'!$A$5:$A$304,0))&amp;"",""))</f>
        <v/>
      </c>
      <c r="I473" s="12" t="str">
        <f aca="false">IF(B473="","",IFERROR(INDEX('De-para'!$E$5:$E$304,MATCH(B473,'De-para'!$A$5:$A$304,0))&amp;"",""))</f>
        <v/>
      </c>
      <c r="J473" s="12" t="str">
        <f aca="false">IF(B473="","",IFERROR(INDEX('De-para'!$F$5:$F$304,MATCH(B473,'De-para'!$A$5:$A$304,0))&amp;"",""))</f>
        <v/>
      </c>
      <c r="K473" s="13" t="str">
        <f aca="false">IF(OR(J473="",D473=""),"",IF(J473="Receita",D473,-D473))</f>
        <v/>
      </c>
      <c r="L473" s="12" t="str">
        <f aca="false">IF(C473="","",IFERROR(INDEX('Centros de custo'!$C$5:$C$64,MATCH(C473,'Centros de custo'!$A$5:$A$64,0)),""))</f>
        <v/>
      </c>
      <c r="M473" s="12" t="str">
        <f aca="false">IF(C473="","",IFERROR(INDEX('Centros de custo'!$E$5:$E$64,MATCH(C473,'Centros de custo'!$A$5:$A$64,0)),""))</f>
        <v/>
      </c>
      <c r="N473" s="12" t="str">
        <f aca="false">IF(B473="","",IF(C473="","Sem CC",IF(ISNA(MATCH(C473,'Centros de custo'!$A$5:$A$64,0)),"Inexistente",IF(INDEX('Centros de custo'!$F$5:$F$64,MATCH(C473,'Centros de custo'!$A$5:$A$64,0))="Não","Inativo","OK"))))</f>
        <v/>
      </c>
      <c r="O473" s="12" t="str">
        <f aca="false">IF(B473="","",IF(G473="Sem de-para","Sem de-para",IF(IFERROR(INDEX('De-para'!$G$5:$G$304,MATCH(B473,'De-para'!$A$5:$A$304,0)),"")&lt;&gt;"OK","De-para inválido",IF(N473="Sem CC","Sem centro de custo",IF(N473&lt;&gt;"OK","Centro de custo "&amp;LOWER(N473),"OK")))))</f>
        <v/>
      </c>
    </row>
    <row r="474" customFormat="false" ht="15" hidden="false" customHeight="false" outlineLevel="0" collapsed="false">
      <c r="A474" s="18"/>
      <c r="B474" s="8"/>
      <c r="C474" s="8"/>
      <c r="D474" s="19"/>
      <c r="E474" s="11"/>
      <c r="F474" s="12" t="str">
        <f aca="false">IF(B474="","",IFERROR(INDEX('De-para'!$B$5:$B$304,MATCH(B474,'De-para'!$A$5:$A$304,0)),"Sem de-para"))</f>
        <v/>
      </c>
      <c r="G474" s="12" t="str">
        <f aca="false">IF(B474="","",IFERROR(INDEX('De-para'!$C$5:$C$304,MATCH(B474,'De-para'!$A$5:$A$304,0))&amp;"","Sem de-para"))</f>
        <v/>
      </c>
      <c r="H474" s="12" t="str">
        <f aca="false">IF(B474="","",IFERROR(INDEX('De-para'!$D$5:$D$304,MATCH(B474,'De-para'!$A$5:$A$304,0))&amp;"",""))</f>
        <v/>
      </c>
      <c r="I474" s="12" t="str">
        <f aca="false">IF(B474="","",IFERROR(INDEX('De-para'!$E$5:$E$304,MATCH(B474,'De-para'!$A$5:$A$304,0))&amp;"",""))</f>
        <v/>
      </c>
      <c r="J474" s="12" t="str">
        <f aca="false">IF(B474="","",IFERROR(INDEX('De-para'!$F$5:$F$304,MATCH(B474,'De-para'!$A$5:$A$304,0))&amp;"",""))</f>
        <v/>
      </c>
      <c r="K474" s="13" t="str">
        <f aca="false">IF(OR(J474="",D474=""),"",IF(J474="Receita",D474,-D474))</f>
        <v/>
      </c>
      <c r="L474" s="12" t="str">
        <f aca="false">IF(C474="","",IFERROR(INDEX('Centros de custo'!$C$5:$C$64,MATCH(C474,'Centros de custo'!$A$5:$A$64,0)),""))</f>
        <v/>
      </c>
      <c r="M474" s="12" t="str">
        <f aca="false">IF(C474="","",IFERROR(INDEX('Centros de custo'!$E$5:$E$64,MATCH(C474,'Centros de custo'!$A$5:$A$64,0)),""))</f>
        <v/>
      </c>
      <c r="N474" s="12" t="str">
        <f aca="false">IF(B474="","",IF(C474="","Sem CC",IF(ISNA(MATCH(C474,'Centros de custo'!$A$5:$A$64,0)),"Inexistente",IF(INDEX('Centros de custo'!$F$5:$F$64,MATCH(C474,'Centros de custo'!$A$5:$A$64,0))="Não","Inativo","OK"))))</f>
        <v/>
      </c>
      <c r="O474" s="12" t="str">
        <f aca="false">IF(B474="","",IF(G474="Sem de-para","Sem de-para",IF(IFERROR(INDEX('De-para'!$G$5:$G$304,MATCH(B474,'De-para'!$A$5:$A$304,0)),"")&lt;&gt;"OK","De-para inválido",IF(N474="Sem CC","Sem centro de custo",IF(N474&lt;&gt;"OK","Centro de custo "&amp;LOWER(N474),"OK")))))</f>
        <v/>
      </c>
    </row>
    <row r="475" customFormat="false" ht="15" hidden="false" customHeight="false" outlineLevel="0" collapsed="false">
      <c r="A475" s="18"/>
      <c r="B475" s="8"/>
      <c r="C475" s="8"/>
      <c r="D475" s="19"/>
      <c r="E475" s="11"/>
      <c r="F475" s="12" t="str">
        <f aca="false">IF(B475="","",IFERROR(INDEX('De-para'!$B$5:$B$304,MATCH(B475,'De-para'!$A$5:$A$304,0)),"Sem de-para"))</f>
        <v/>
      </c>
      <c r="G475" s="12" t="str">
        <f aca="false">IF(B475="","",IFERROR(INDEX('De-para'!$C$5:$C$304,MATCH(B475,'De-para'!$A$5:$A$304,0))&amp;"","Sem de-para"))</f>
        <v/>
      </c>
      <c r="H475" s="12" t="str">
        <f aca="false">IF(B475="","",IFERROR(INDEX('De-para'!$D$5:$D$304,MATCH(B475,'De-para'!$A$5:$A$304,0))&amp;"",""))</f>
        <v/>
      </c>
      <c r="I475" s="12" t="str">
        <f aca="false">IF(B475="","",IFERROR(INDEX('De-para'!$E$5:$E$304,MATCH(B475,'De-para'!$A$5:$A$304,0))&amp;"",""))</f>
        <v/>
      </c>
      <c r="J475" s="12" t="str">
        <f aca="false">IF(B475="","",IFERROR(INDEX('De-para'!$F$5:$F$304,MATCH(B475,'De-para'!$A$5:$A$304,0))&amp;"",""))</f>
        <v/>
      </c>
      <c r="K475" s="13" t="str">
        <f aca="false">IF(OR(J475="",D475=""),"",IF(J475="Receita",D475,-D475))</f>
        <v/>
      </c>
      <c r="L475" s="12" t="str">
        <f aca="false">IF(C475="","",IFERROR(INDEX('Centros de custo'!$C$5:$C$64,MATCH(C475,'Centros de custo'!$A$5:$A$64,0)),""))</f>
        <v/>
      </c>
      <c r="M475" s="12" t="str">
        <f aca="false">IF(C475="","",IFERROR(INDEX('Centros de custo'!$E$5:$E$64,MATCH(C475,'Centros de custo'!$A$5:$A$64,0)),""))</f>
        <v/>
      </c>
      <c r="N475" s="12" t="str">
        <f aca="false">IF(B475="","",IF(C475="","Sem CC",IF(ISNA(MATCH(C475,'Centros de custo'!$A$5:$A$64,0)),"Inexistente",IF(INDEX('Centros de custo'!$F$5:$F$64,MATCH(C475,'Centros de custo'!$A$5:$A$64,0))="Não","Inativo","OK"))))</f>
        <v/>
      </c>
      <c r="O475" s="12" t="str">
        <f aca="false">IF(B475="","",IF(G475="Sem de-para","Sem de-para",IF(IFERROR(INDEX('De-para'!$G$5:$G$304,MATCH(B475,'De-para'!$A$5:$A$304,0)),"")&lt;&gt;"OK","De-para inválido",IF(N475="Sem CC","Sem centro de custo",IF(N475&lt;&gt;"OK","Centro de custo "&amp;LOWER(N475),"OK")))))</f>
        <v/>
      </c>
    </row>
    <row r="476" customFormat="false" ht="15" hidden="false" customHeight="false" outlineLevel="0" collapsed="false">
      <c r="A476" s="18"/>
      <c r="B476" s="8"/>
      <c r="C476" s="8"/>
      <c r="D476" s="19"/>
      <c r="E476" s="11"/>
      <c r="F476" s="12" t="str">
        <f aca="false">IF(B476="","",IFERROR(INDEX('De-para'!$B$5:$B$304,MATCH(B476,'De-para'!$A$5:$A$304,0)),"Sem de-para"))</f>
        <v/>
      </c>
      <c r="G476" s="12" t="str">
        <f aca="false">IF(B476="","",IFERROR(INDEX('De-para'!$C$5:$C$304,MATCH(B476,'De-para'!$A$5:$A$304,0))&amp;"","Sem de-para"))</f>
        <v/>
      </c>
      <c r="H476" s="12" t="str">
        <f aca="false">IF(B476="","",IFERROR(INDEX('De-para'!$D$5:$D$304,MATCH(B476,'De-para'!$A$5:$A$304,0))&amp;"",""))</f>
        <v/>
      </c>
      <c r="I476" s="12" t="str">
        <f aca="false">IF(B476="","",IFERROR(INDEX('De-para'!$E$5:$E$304,MATCH(B476,'De-para'!$A$5:$A$304,0))&amp;"",""))</f>
        <v/>
      </c>
      <c r="J476" s="12" t="str">
        <f aca="false">IF(B476="","",IFERROR(INDEX('De-para'!$F$5:$F$304,MATCH(B476,'De-para'!$A$5:$A$304,0))&amp;"",""))</f>
        <v/>
      </c>
      <c r="K476" s="13" t="str">
        <f aca="false">IF(OR(J476="",D476=""),"",IF(J476="Receita",D476,-D476))</f>
        <v/>
      </c>
      <c r="L476" s="12" t="str">
        <f aca="false">IF(C476="","",IFERROR(INDEX('Centros de custo'!$C$5:$C$64,MATCH(C476,'Centros de custo'!$A$5:$A$64,0)),""))</f>
        <v/>
      </c>
      <c r="M476" s="12" t="str">
        <f aca="false">IF(C476="","",IFERROR(INDEX('Centros de custo'!$E$5:$E$64,MATCH(C476,'Centros de custo'!$A$5:$A$64,0)),""))</f>
        <v/>
      </c>
      <c r="N476" s="12" t="str">
        <f aca="false">IF(B476="","",IF(C476="","Sem CC",IF(ISNA(MATCH(C476,'Centros de custo'!$A$5:$A$64,0)),"Inexistente",IF(INDEX('Centros de custo'!$F$5:$F$64,MATCH(C476,'Centros de custo'!$A$5:$A$64,0))="Não","Inativo","OK"))))</f>
        <v/>
      </c>
      <c r="O476" s="12" t="str">
        <f aca="false">IF(B476="","",IF(G476="Sem de-para","Sem de-para",IF(IFERROR(INDEX('De-para'!$G$5:$G$304,MATCH(B476,'De-para'!$A$5:$A$304,0)),"")&lt;&gt;"OK","De-para inválido",IF(N476="Sem CC","Sem centro de custo",IF(N476&lt;&gt;"OK","Centro de custo "&amp;LOWER(N476),"OK")))))</f>
        <v/>
      </c>
    </row>
    <row r="477" customFormat="false" ht="15" hidden="false" customHeight="false" outlineLevel="0" collapsed="false">
      <c r="A477" s="18"/>
      <c r="B477" s="8"/>
      <c r="C477" s="8"/>
      <c r="D477" s="19"/>
      <c r="E477" s="11"/>
      <c r="F477" s="12" t="str">
        <f aca="false">IF(B477="","",IFERROR(INDEX('De-para'!$B$5:$B$304,MATCH(B477,'De-para'!$A$5:$A$304,0)),"Sem de-para"))</f>
        <v/>
      </c>
      <c r="G477" s="12" t="str">
        <f aca="false">IF(B477="","",IFERROR(INDEX('De-para'!$C$5:$C$304,MATCH(B477,'De-para'!$A$5:$A$304,0))&amp;"","Sem de-para"))</f>
        <v/>
      </c>
      <c r="H477" s="12" t="str">
        <f aca="false">IF(B477="","",IFERROR(INDEX('De-para'!$D$5:$D$304,MATCH(B477,'De-para'!$A$5:$A$304,0))&amp;"",""))</f>
        <v/>
      </c>
      <c r="I477" s="12" t="str">
        <f aca="false">IF(B477="","",IFERROR(INDEX('De-para'!$E$5:$E$304,MATCH(B477,'De-para'!$A$5:$A$304,0))&amp;"",""))</f>
        <v/>
      </c>
      <c r="J477" s="12" t="str">
        <f aca="false">IF(B477="","",IFERROR(INDEX('De-para'!$F$5:$F$304,MATCH(B477,'De-para'!$A$5:$A$304,0))&amp;"",""))</f>
        <v/>
      </c>
      <c r="K477" s="13" t="str">
        <f aca="false">IF(OR(J477="",D477=""),"",IF(J477="Receita",D477,-D477))</f>
        <v/>
      </c>
      <c r="L477" s="12" t="str">
        <f aca="false">IF(C477="","",IFERROR(INDEX('Centros de custo'!$C$5:$C$64,MATCH(C477,'Centros de custo'!$A$5:$A$64,0)),""))</f>
        <v/>
      </c>
      <c r="M477" s="12" t="str">
        <f aca="false">IF(C477="","",IFERROR(INDEX('Centros de custo'!$E$5:$E$64,MATCH(C477,'Centros de custo'!$A$5:$A$64,0)),""))</f>
        <v/>
      </c>
      <c r="N477" s="12" t="str">
        <f aca="false">IF(B477="","",IF(C477="","Sem CC",IF(ISNA(MATCH(C477,'Centros de custo'!$A$5:$A$64,0)),"Inexistente",IF(INDEX('Centros de custo'!$F$5:$F$64,MATCH(C477,'Centros de custo'!$A$5:$A$64,0))="Não","Inativo","OK"))))</f>
        <v/>
      </c>
      <c r="O477" s="12" t="str">
        <f aca="false">IF(B477="","",IF(G477="Sem de-para","Sem de-para",IF(IFERROR(INDEX('De-para'!$G$5:$G$304,MATCH(B477,'De-para'!$A$5:$A$304,0)),"")&lt;&gt;"OK","De-para inválido",IF(N477="Sem CC","Sem centro de custo",IF(N477&lt;&gt;"OK","Centro de custo "&amp;LOWER(N477),"OK")))))</f>
        <v/>
      </c>
    </row>
    <row r="478" customFormat="false" ht="15" hidden="false" customHeight="false" outlineLevel="0" collapsed="false">
      <c r="A478" s="18"/>
      <c r="B478" s="8"/>
      <c r="C478" s="8"/>
      <c r="D478" s="19"/>
      <c r="E478" s="11"/>
      <c r="F478" s="12" t="str">
        <f aca="false">IF(B478="","",IFERROR(INDEX('De-para'!$B$5:$B$304,MATCH(B478,'De-para'!$A$5:$A$304,0)),"Sem de-para"))</f>
        <v/>
      </c>
      <c r="G478" s="12" t="str">
        <f aca="false">IF(B478="","",IFERROR(INDEX('De-para'!$C$5:$C$304,MATCH(B478,'De-para'!$A$5:$A$304,0))&amp;"","Sem de-para"))</f>
        <v/>
      </c>
      <c r="H478" s="12" t="str">
        <f aca="false">IF(B478="","",IFERROR(INDEX('De-para'!$D$5:$D$304,MATCH(B478,'De-para'!$A$5:$A$304,0))&amp;"",""))</f>
        <v/>
      </c>
      <c r="I478" s="12" t="str">
        <f aca="false">IF(B478="","",IFERROR(INDEX('De-para'!$E$5:$E$304,MATCH(B478,'De-para'!$A$5:$A$304,0))&amp;"",""))</f>
        <v/>
      </c>
      <c r="J478" s="12" t="str">
        <f aca="false">IF(B478="","",IFERROR(INDEX('De-para'!$F$5:$F$304,MATCH(B478,'De-para'!$A$5:$A$304,0))&amp;"",""))</f>
        <v/>
      </c>
      <c r="K478" s="13" t="str">
        <f aca="false">IF(OR(J478="",D478=""),"",IF(J478="Receita",D478,-D478))</f>
        <v/>
      </c>
      <c r="L478" s="12" t="str">
        <f aca="false">IF(C478="","",IFERROR(INDEX('Centros de custo'!$C$5:$C$64,MATCH(C478,'Centros de custo'!$A$5:$A$64,0)),""))</f>
        <v/>
      </c>
      <c r="M478" s="12" t="str">
        <f aca="false">IF(C478="","",IFERROR(INDEX('Centros de custo'!$E$5:$E$64,MATCH(C478,'Centros de custo'!$A$5:$A$64,0)),""))</f>
        <v/>
      </c>
      <c r="N478" s="12" t="str">
        <f aca="false">IF(B478="","",IF(C478="","Sem CC",IF(ISNA(MATCH(C478,'Centros de custo'!$A$5:$A$64,0)),"Inexistente",IF(INDEX('Centros de custo'!$F$5:$F$64,MATCH(C478,'Centros de custo'!$A$5:$A$64,0))="Não","Inativo","OK"))))</f>
        <v/>
      </c>
      <c r="O478" s="12" t="str">
        <f aca="false">IF(B478="","",IF(G478="Sem de-para","Sem de-para",IF(IFERROR(INDEX('De-para'!$G$5:$G$304,MATCH(B478,'De-para'!$A$5:$A$304,0)),"")&lt;&gt;"OK","De-para inválido",IF(N478="Sem CC","Sem centro de custo",IF(N478&lt;&gt;"OK","Centro de custo "&amp;LOWER(N478),"OK")))))</f>
        <v/>
      </c>
    </row>
    <row r="479" customFormat="false" ht="15" hidden="false" customHeight="false" outlineLevel="0" collapsed="false">
      <c r="A479" s="18"/>
      <c r="B479" s="8"/>
      <c r="C479" s="8"/>
      <c r="D479" s="19"/>
      <c r="E479" s="11"/>
      <c r="F479" s="12" t="str">
        <f aca="false">IF(B479="","",IFERROR(INDEX('De-para'!$B$5:$B$304,MATCH(B479,'De-para'!$A$5:$A$304,0)),"Sem de-para"))</f>
        <v/>
      </c>
      <c r="G479" s="12" t="str">
        <f aca="false">IF(B479="","",IFERROR(INDEX('De-para'!$C$5:$C$304,MATCH(B479,'De-para'!$A$5:$A$304,0))&amp;"","Sem de-para"))</f>
        <v/>
      </c>
      <c r="H479" s="12" t="str">
        <f aca="false">IF(B479="","",IFERROR(INDEX('De-para'!$D$5:$D$304,MATCH(B479,'De-para'!$A$5:$A$304,0))&amp;"",""))</f>
        <v/>
      </c>
      <c r="I479" s="12" t="str">
        <f aca="false">IF(B479="","",IFERROR(INDEX('De-para'!$E$5:$E$304,MATCH(B479,'De-para'!$A$5:$A$304,0))&amp;"",""))</f>
        <v/>
      </c>
      <c r="J479" s="12" t="str">
        <f aca="false">IF(B479="","",IFERROR(INDEX('De-para'!$F$5:$F$304,MATCH(B479,'De-para'!$A$5:$A$304,0))&amp;"",""))</f>
        <v/>
      </c>
      <c r="K479" s="13" t="str">
        <f aca="false">IF(OR(J479="",D479=""),"",IF(J479="Receita",D479,-D479))</f>
        <v/>
      </c>
      <c r="L479" s="12" t="str">
        <f aca="false">IF(C479="","",IFERROR(INDEX('Centros de custo'!$C$5:$C$64,MATCH(C479,'Centros de custo'!$A$5:$A$64,0)),""))</f>
        <v/>
      </c>
      <c r="M479" s="12" t="str">
        <f aca="false">IF(C479="","",IFERROR(INDEX('Centros de custo'!$E$5:$E$64,MATCH(C479,'Centros de custo'!$A$5:$A$64,0)),""))</f>
        <v/>
      </c>
      <c r="N479" s="12" t="str">
        <f aca="false">IF(B479="","",IF(C479="","Sem CC",IF(ISNA(MATCH(C479,'Centros de custo'!$A$5:$A$64,0)),"Inexistente",IF(INDEX('Centros de custo'!$F$5:$F$64,MATCH(C479,'Centros de custo'!$A$5:$A$64,0))="Não","Inativo","OK"))))</f>
        <v/>
      </c>
      <c r="O479" s="12" t="str">
        <f aca="false">IF(B479="","",IF(G479="Sem de-para","Sem de-para",IF(IFERROR(INDEX('De-para'!$G$5:$G$304,MATCH(B479,'De-para'!$A$5:$A$304,0)),"")&lt;&gt;"OK","De-para inválido",IF(N479="Sem CC","Sem centro de custo",IF(N479&lt;&gt;"OK","Centro de custo "&amp;LOWER(N479),"OK")))))</f>
        <v/>
      </c>
    </row>
    <row r="480" customFormat="false" ht="15" hidden="false" customHeight="false" outlineLevel="0" collapsed="false">
      <c r="A480" s="18"/>
      <c r="B480" s="8"/>
      <c r="C480" s="8"/>
      <c r="D480" s="19"/>
      <c r="E480" s="11"/>
      <c r="F480" s="12" t="str">
        <f aca="false">IF(B480="","",IFERROR(INDEX('De-para'!$B$5:$B$304,MATCH(B480,'De-para'!$A$5:$A$304,0)),"Sem de-para"))</f>
        <v/>
      </c>
      <c r="G480" s="12" t="str">
        <f aca="false">IF(B480="","",IFERROR(INDEX('De-para'!$C$5:$C$304,MATCH(B480,'De-para'!$A$5:$A$304,0))&amp;"","Sem de-para"))</f>
        <v/>
      </c>
      <c r="H480" s="12" t="str">
        <f aca="false">IF(B480="","",IFERROR(INDEX('De-para'!$D$5:$D$304,MATCH(B480,'De-para'!$A$5:$A$304,0))&amp;"",""))</f>
        <v/>
      </c>
      <c r="I480" s="12" t="str">
        <f aca="false">IF(B480="","",IFERROR(INDEX('De-para'!$E$5:$E$304,MATCH(B480,'De-para'!$A$5:$A$304,0))&amp;"",""))</f>
        <v/>
      </c>
      <c r="J480" s="12" t="str">
        <f aca="false">IF(B480="","",IFERROR(INDEX('De-para'!$F$5:$F$304,MATCH(B480,'De-para'!$A$5:$A$304,0))&amp;"",""))</f>
        <v/>
      </c>
      <c r="K480" s="13" t="str">
        <f aca="false">IF(OR(J480="",D480=""),"",IF(J480="Receita",D480,-D480))</f>
        <v/>
      </c>
      <c r="L480" s="12" t="str">
        <f aca="false">IF(C480="","",IFERROR(INDEX('Centros de custo'!$C$5:$C$64,MATCH(C480,'Centros de custo'!$A$5:$A$64,0)),""))</f>
        <v/>
      </c>
      <c r="M480" s="12" t="str">
        <f aca="false">IF(C480="","",IFERROR(INDEX('Centros de custo'!$E$5:$E$64,MATCH(C480,'Centros de custo'!$A$5:$A$64,0)),""))</f>
        <v/>
      </c>
      <c r="N480" s="12" t="str">
        <f aca="false">IF(B480="","",IF(C480="","Sem CC",IF(ISNA(MATCH(C480,'Centros de custo'!$A$5:$A$64,0)),"Inexistente",IF(INDEX('Centros de custo'!$F$5:$F$64,MATCH(C480,'Centros de custo'!$A$5:$A$64,0))="Não","Inativo","OK"))))</f>
        <v/>
      </c>
      <c r="O480" s="12" t="str">
        <f aca="false">IF(B480="","",IF(G480="Sem de-para","Sem de-para",IF(IFERROR(INDEX('De-para'!$G$5:$G$304,MATCH(B480,'De-para'!$A$5:$A$304,0)),"")&lt;&gt;"OK","De-para inválido",IF(N480="Sem CC","Sem centro de custo",IF(N480&lt;&gt;"OK","Centro de custo "&amp;LOWER(N480),"OK")))))</f>
        <v/>
      </c>
    </row>
    <row r="481" customFormat="false" ht="15" hidden="false" customHeight="false" outlineLevel="0" collapsed="false">
      <c r="A481" s="18"/>
      <c r="B481" s="8"/>
      <c r="C481" s="8"/>
      <c r="D481" s="19"/>
      <c r="E481" s="11"/>
      <c r="F481" s="12" t="str">
        <f aca="false">IF(B481="","",IFERROR(INDEX('De-para'!$B$5:$B$304,MATCH(B481,'De-para'!$A$5:$A$304,0)),"Sem de-para"))</f>
        <v/>
      </c>
      <c r="G481" s="12" t="str">
        <f aca="false">IF(B481="","",IFERROR(INDEX('De-para'!$C$5:$C$304,MATCH(B481,'De-para'!$A$5:$A$304,0))&amp;"","Sem de-para"))</f>
        <v/>
      </c>
      <c r="H481" s="12" t="str">
        <f aca="false">IF(B481="","",IFERROR(INDEX('De-para'!$D$5:$D$304,MATCH(B481,'De-para'!$A$5:$A$304,0))&amp;"",""))</f>
        <v/>
      </c>
      <c r="I481" s="12" t="str">
        <f aca="false">IF(B481="","",IFERROR(INDEX('De-para'!$E$5:$E$304,MATCH(B481,'De-para'!$A$5:$A$304,0))&amp;"",""))</f>
        <v/>
      </c>
      <c r="J481" s="12" t="str">
        <f aca="false">IF(B481="","",IFERROR(INDEX('De-para'!$F$5:$F$304,MATCH(B481,'De-para'!$A$5:$A$304,0))&amp;"",""))</f>
        <v/>
      </c>
      <c r="K481" s="13" t="str">
        <f aca="false">IF(OR(J481="",D481=""),"",IF(J481="Receita",D481,-D481))</f>
        <v/>
      </c>
      <c r="L481" s="12" t="str">
        <f aca="false">IF(C481="","",IFERROR(INDEX('Centros de custo'!$C$5:$C$64,MATCH(C481,'Centros de custo'!$A$5:$A$64,0)),""))</f>
        <v/>
      </c>
      <c r="M481" s="12" t="str">
        <f aca="false">IF(C481="","",IFERROR(INDEX('Centros de custo'!$E$5:$E$64,MATCH(C481,'Centros de custo'!$A$5:$A$64,0)),""))</f>
        <v/>
      </c>
      <c r="N481" s="12" t="str">
        <f aca="false">IF(B481="","",IF(C481="","Sem CC",IF(ISNA(MATCH(C481,'Centros de custo'!$A$5:$A$64,0)),"Inexistente",IF(INDEX('Centros de custo'!$F$5:$F$64,MATCH(C481,'Centros de custo'!$A$5:$A$64,0))="Não","Inativo","OK"))))</f>
        <v/>
      </c>
      <c r="O481" s="12" t="str">
        <f aca="false">IF(B481="","",IF(G481="Sem de-para","Sem de-para",IF(IFERROR(INDEX('De-para'!$G$5:$G$304,MATCH(B481,'De-para'!$A$5:$A$304,0)),"")&lt;&gt;"OK","De-para inválido",IF(N481="Sem CC","Sem centro de custo",IF(N481&lt;&gt;"OK","Centro de custo "&amp;LOWER(N481),"OK")))))</f>
        <v/>
      </c>
    </row>
    <row r="482" customFormat="false" ht="15" hidden="false" customHeight="false" outlineLevel="0" collapsed="false">
      <c r="A482" s="18"/>
      <c r="B482" s="8"/>
      <c r="C482" s="8"/>
      <c r="D482" s="19"/>
      <c r="E482" s="11"/>
      <c r="F482" s="12" t="str">
        <f aca="false">IF(B482="","",IFERROR(INDEX('De-para'!$B$5:$B$304,MATCH(B482,'De-para'!$A$5:$A$304,0)),"Sem de-para"))</f>
        <v/>
      </c>
      <c r="G482" s="12" t="str">
        <f aca="false">IF(B482="","",IFERROR(INDEX('De-para'!$C$5:$C$304,MATCH(B482,'De-para'!$A$5:$A$304,0))&amp;"","Sem de-para"))</f>
        <v/>
      </c>
      <c r="H482" s="12" t="str">
        <f aca="false">IF(B482="","",IFERROR(INDEX('De-para'!$D$5:$D$304,MATCH(B482,'De-para'!$A$5:$A$304,0))&amp;"",""))</f>
        <v/>
      </c>
      <c r="I482" s="12" t="str">
        <f aca="false">IF(B482="","",IFERROR(INDEX('De-para'!$E$5:$E$304,MATCH(B482,'De-para'!$A$5:$A$304,0))&amp;"",""))</f>
        <v/>
      </c>
      <c r="J482" s="12" t="str">
        <f aca="false">IF(B482="","",IFERROR(INDEX('De-para'!$F$5:$F$304,MATCH(B482,'De-para'!$A$5:$A$304,0))&amp;"",""))</f>
        <v/>
      </c>
      <c r="K482" s="13" t="str">
        <f aca="false">IF(OR(J482="",D482=""),"",IF(J482="Receita",D482,-D482))</f>
        <v/>
      </c>
      <c r="L482" s="12" t="str">
        <f aca="false">IF(C482="","",IFERROR(INDEX('Centros de custo'!$C$5:$C$64,MATCH(C482,'Centros de custo'!$A$5:$A$64,0)),""))</f>
        <v/>
      </c>
      <c r="M482" s="12" t="str">
        <f aca="false">IF(C482="","",IFERROR(INDEX('Centros de custo'!$E$5:$E$64,MATCH(C482,'Centros de custo'!$A$5:$A$64,0)),""))</f>
        <v/>
      </c>
      <c r="N482" s="12" t="str">
        <f aca="false">IF(B482="","",IF(C482="","Sem CC",IF(ISNA(MATCH(C482,'Centros de custo'!$A$5:$A$64,0)),"Inexistente",IF(INDEX('Centros de custo'!$F$5:$F$64,MATCH(C482,'Centros de custo'!$A$5:$A$64,0))="Não","Inativo","OK"))))</f>
        <v/>
      </c>
      <c r="O482" s="12" t="str">
        <f aca="false">IF(B482="","",IF(G482="Sem de-para","Sem de-para",IF(IFERROR(INDEX('De-para'!$G$5:$G$304,MATCH(B482,'De-para'!$A$5:$A$304,0)),"")&lt;&gt;"OK","De-para inválido",IF(N482="Sem CC","Sem centro de custo",IF(N482&lt;&gt;"OK","Centro de custo "&amp;LOWER(N482),"OK")))))</f>
        <v/>
      </c>
    </row>
    <row r="483" customFormat="false" ht="15" hidden="false" customHeight="false" outlineLevel="0" collapsed="false">
      <c r="A483" s="18"/>
      <c r="B483" s="8"/>
      <c r="C483" s="8"/>
      <c r="D483" s="19"/>
      <c r="E483" s="11"/>
      <c r="F483" s="12" t="str">
        <f aca="false">IF(B483="","",IFERROR(INDEX('De-para'!$B$5:$B$304,MATCH(B483,'De-para'!$A$5:$A$304,0)),"Sem de-para"))</f>
        <v/>
      </c>
      <c r="G483" s="12" t="str">
        <f aca="false">IF(B483="","",IFERROR(INDEX('De-para'!$C$5:$C$304,MATCH(B483,'De-para'!$A$5:$A$304,0))&amp;"","Sem de-para"))</f>
        <v/>
      </c>
      <c r="H483" s="12" t="str">
        <f aca="false">IF(B483="","",IFERROR(INDEX('De-para'!$D$5:$D$304,MATCH(B483,'De-para'!$A$5:$A$304,0))&amp;"",""))</f>
        <v/>
      </c>
      <c r="I483" s="12" t="str">
        <f aca="false">IF(B483="","",IFERROR(INDEX('De-para'!$E$5:$E$304,MATCH(B483,'De-para'!$A$5:$A$304,0))&amp;"",""))</f>
        <v/>
      </c>
      <c r="J483" s="12" t="str">
        <f aca="false">IF(B483="","",IFERROR(INDEX('De-para'!$F$5:$F$304,MATCH(B483,'De-para'!$A$5:$A$304,0))&amp;"",""))</f>
        <v/>
      </c>
      <c r="K483" s="13" t="str">
        <f aca="false">IF(OR(J483="",D483=""),"",IF(J483="Receita",D483,-D483))</f>
        <v/>
      </c>
      <c r="L483" s="12" t="str">
        <f aca="false">IF(C483="","",IFERROR(INDEX('Centros de custo'!$C$5:$C$64,MATCH(C483,'Centros de custo'!$A$5:$A$64,0)),""))</f>
        <v/>
      </c>
      <c r="M483" s="12" t="str">
        <f aca="false">IF(C483="","",IFERROR(INDEX('Centros de custo'!$E$5:$E$64,MATCH(C483,'Centros de custo'!$A$5:$A$64,0)),""))</f>
        <v/>
      </c>
      <c r="N483" s="12" t="str">
        <f aca="false">IF(B483="","",IF(C483="","Sem CC",IF(ISNA(MATCH(C483,'Centros de custo'!$A$5:$A$64,0)),"Inexistente",IF(INDEX('Centros de custo'!$F$5:$F$64,MATCH(C483,'Centros de custo'!$A$5:$A$64,0))="Não","Inativo","OK"))))</f>
        <v/>
      </c>
      <c r="O483" s="12" t="str">
        <f aca="false">IF(B483="","",IF(G483="Sem de-para","Sem de-para",IF(IFERROR(INDEX('De-para'!$G$5:$G$304,MATCH(B483,'De-para'!$A$5:$A$304,0)),"")&lt;&gt;"OK","De-para inválido",IF(N483="Sem CC","Sem centro de custo",IF(N483&lt;&gt;"OK","Centro de custo "&amp;LOWER(N483),"OK")))))</f>
        <v/>
      </c>
    </row>
    <row r="484" customFormat="false" ht="15" hidden="false" customHeight="false" outlineLevel="0" collapsed="false">
      <c r="A484" s="18"/>
      <c r="B484" s="8"/>
      <c r="C484" s="8"/>
      <c r="D484" s="19"/>
      <c r="E484" s="11"/>
      <c r="F484" s="12" t="str">
        <f aca="false">IF(B484="","",IFERROR(INDEX('De-para'!$B$5:$B$304,MATCH(B484,'De-para'!$A$5:$A$304,0)),"Sem de-para"))</f>
        <v/>
      </c>
      <c r="G484" s="12" t="str">
        <f aca="false">IF(B484="","",IFERROR(INDEX('De-para'!$C$5:$C$304,MATCH(B484,'De-para'!$A$5:$A$304,0))&amp;"","Sem de-para"))</f>
        <v/>
      </c>
      <c r="H484" s="12" t="str">
        <f aca="false">IF(B484="","",IFERROR(INDEX('De-para'!$D$5:$D$304,MATCH(B484,'De-para'!$A$5:$A$304,0))&amp;"",""))</f>
        <v/>
      </c>
      <c r="I484" s="12" t="str">
        <f aca="false">IF(B484="","",IFERROR(INDEX('De-para'!$E$5:$E$304,MATCH(B484,'De-para'!$A$5:$A$304,0))&amp;"",""))</f>
        <v/>
      </c>
      <c r="J484" s="12" t="str">
        <f aca="false">IF(B484="","",IFERROR(INDEX('De-para'!$F$5:$F$304,MATCH(B484,'De-para'!$A$5:$A$304,0))&amp;"",""))</f>
        <v/>
      </c>
      <c r="K484" s="13" t="str">
        <f aca="false">IF(OR(J484="",D484=""),"",IF(J484="Receita",D484,-D484))</f>
        <v/>
      </c>
      <c r="L484" s="12" t="str">
        <f aca="false">IF(C484="","",IFERROR(INDEX('Centros de custo'!$C$5:$C$64,MATCH(C484,'Centros de custo'!$A$5:$A$64,0)),""))</f>
        <v/>
      </c>
      <c r="M484" s="12" t="str">
        <f aca="false">IF(C484="","",IFERROR(INDEX('Centros de custo'!$E$5:$E$64,MATCH(C484,'Centros de custo'!$A$5:$A$64,0)),""))</f>
        <v/>
      </c>
      <c r="N484" s="12" t="str">
        <f aca="false">IF(B484="","",IF(C484="","Sem CC",IF(ISNA(MATCH(C484,'Centros de custo'!$A$5:$A$64,0)),"Inexistente",IF(INDEX('Centros de custo'!$F$5:$F$64,MATCH(C484,'Centros de custo'!$A$5:$A$64,0))="Não","Inativo","OK"))))</f>
        <v/>
      </c>
      <c r="O484" s="12" t="str">
        <f aca="false">IF(B484="","",IF(G484="Sem de-para","Sem de-para",IF(IFERROR(INDEX('De-para'!$G$5:$G$304,MATCH(B484,'De-para'!$A$5:$A$304,0)),"")&lt;&gt;"OK","De-para inválido",IF(N484="Sem CC","Sem centro de custo",IF(N484&lt;&gt;"OK","Centro de custo "&amp;LOWER(N484),"OK")))))</f>
        <v/>
      </c>
    </row>
    <row r="485" customFormat="false" ht="15" hidden="false" customHeight="false" outlineLevel="0" collapsed="false">
      <c r="A485" s="18"/>
      <c r="B485" s="8"/>
      <c r="C485" s="8"/>
      <c r="D485" s="19"/>
      <c r="E485" s="11"/>
      <c r="F485" s="12" t="str">
        <f aca="false">IF(B485="","",IFERROR(INDEX('De-para'!$B$5:$B$304,MATCH(B485,'De-para'!$A$5:$A$304,0)),"Sem de-para"))</f>
        <v/>
      </c>
      <c r="G485" s="12" t="str">
        <f aca="false">IF(B485="","",IFERROR(INDEX('De-para'!$C$5:$C$304,MATCH(B485,'De-para'!$A$5:$A$304,0))&amp;"","Sem de-para"))</f>
        <v/>
      </c>
      <c r="H485" s="12" t="str">
        <f aca="false">IF(B485="","",IFERROR(INDEX('De-para'!$D$5:$D$304,MATCH(B485,'De-para'!$A$5:$A$304,0))&amp;"",""))</f>
        <v/>
      </c>
      <c r="I485" s="12" t="str">
        <f aca="false">IF(B485="","",IFERROR(INDEX('De-para'!$E$5:$E$304,MATCH(B485,'De-para'!$A$5:$A$304,0))&amp;"",""))</f>
        <v/>
      </c>
      <c r="J485" s="12" t="str">
        <f aca="false">IF(B485="","",IFERROR(INDEX('De-para'!$F$5:$F$304,MATCH(B485,'De-para'!$A$5:$A$304,0))&amp;"",""))</f>
        <v/>
      </c>
      <c r="K485" s="13" t="str">
        <f aca="false">IF(OR(J485="",D485=""),"",IF(J485="Receita",D485,-D485))</f>
        <v/>
      </c>
      <c r="L485" s="12" t="str">
        <f aca="false">IF(C485="","",IFERROR(INDEX('Centros de custo'!$C$5:$C$64,MATCH(C485,'Centros de custo'!$A$5:$A$64,0)),""))</f>
        <v/>
      </c>
      <c r="M485" s="12" t="str">
        <f aca="false">IF(C485="","",IFERROR(INDEX('Centros de custo'!$E$5:$E$64,MATCH(C485,'Centros de custo'!$A$5:$A$64,0)),""))</f>
        <v/>
      </c>
      <c r="N485" s="12" t="str">
        <f aca="false">IF(B485="","",IF(C485="","Sem CC",IF(ISNA(MATCH(C485,'Centros de custo'!$A$5:$A$64,0)),"Inexistente",IF(INDEX('Centros de custo'!$F$5:$F$64,MATCH(C485,'Centros de custo'!$A$5:$A$64,0))="Não","Inativo","OK"))))</f>
        <v/>
      </c>
      <c r="O485" s="12" t="str">
        <f aca="false">IF(B485="","",IF(G485="Sem de-para","Sem de-para",IF(IFERROR(INDEX('De-para'!$G$5:$G$304,MATCH(B485,'De-para'!$A$5:$A$304,0)),"")&lt;&gt;"OK","De-para inválido",IF(N485="Sem CC","Sem centro de custo",IF(N485&lt;&gt;"OK","Centro de custo "&amp;LOWER(N485),"OK")))))</f>
        <v/>
      </c>
    </row>
    <row r="486" customFormat="false" ht="15" hidden="false" customHeight="false" outlineLevel="0" collapsed="false">
      <c r="A486" s="18"/>
      <c r="B486" s="8"/>
      <c r="C486" s="8"/>
      <c r="D486" s="19"/>
      <c r="E486" s="11"/>
      <c r="F486" s="12" t="str">
        <f aca="false">IF(B486="","",IFERROR(INDEX('De-para'!$B$5:$B$304,MATCH(B486,'De-para'!$A$5:$A$304,0)),"Sem de-para"))</f>
        <v/>
      </c>
      <c r="G486" s="12" t="str">
        <f aca="false">IF(B486="","",IFERROR(INDEX('De-para'!$C$5:$C$304,MATCH(B486,'De-para'!$A$5:$A$304,0))&amp;"","Sem de-para"))</f>
        <v/>
      </c>
      <c r="H486" s="12" t="str">
        <f aca="false">IF(B486="","",IFERROR(INDEX('De-para'!$D$5:$D$304,MATCH(B486,'De-para'!$A$5:$A$304,0))&amp;"",""))</f>
        <v/>
      </c>
      <c r="I486" s="12" t="str">
        <f aca="false">IF(B486="","",IFERROR(INDEX('De-para'!$E$5:$E$304,MATCH(B486,'De-para'!$A$5:$A$304,0))&amp;"",""))</f>
        <v/>
      </c>
      <c r="J486" s="12" t="str">
        <f aca="false">IF(B486="","",IFERROR(INDEX('De-para'!$F$5:$F$304,MATCH(B486,'De-para'!$A$5:$A$304,0))&amp;"",""))</f>
        <v/>
      </c>
      <c r="K486" s="13" t="str">
        <f aca="false">IF(OR(J486="",D486=""),"",IF(J486="Receita",D486,-D486))</f>
        <v/>
      </c>
      <c r="L486" s="12" t="str">
        <f aca="false">IF(C486="","",IFERROR(INDEX('Centros de custo'!$C$5:$C$64,MATCH(C486,'Centros de custo'!$A$5:$A$64,0)),""))</f>
        <v/>
      </c>
      <c r="M486" s="12" t="str">
        <f aca="false">IF(C486="","",IFERROR(INDEX('Centros de custo'!$E$5:$E$64,MATCH(C486,'Centros de custo'!$A$5:$A$64,0)),""))</f>
        <v/>
      </c>
      <c r="N486" s="12" t="str">
        <f aca="false">IF(B486="","",IF(C486="","Sem CC",IF(ISNA(MATCH(C486,'Centros de custo'!$A$5:$A$64,0)),"Inexistente",IF(INDEX('Centros de custo'!$F$5:$F$64,MATCH(C486,'Centros de custo'!$A$5:$A$64,0))="Não","Inativo","OK"))))</f>
        <v/>
      </c>
      <c r="O486" s="12" t="str">
        <f aca="false">IF(B486="","",IF(G486="Sem de-para","Sem de-para",IF(IFERROR(INDEX('De-para'!$G$5:$G$304,MATCH(B486,'De-para'!$A$5:$A$304,0)),"")&lt;&gt;"OK","De-para inválido",IF(N486="Sem CC","Sem centro de custo",IF(N486&lt;&gt;"OK","Centro de custo "&amp;LOWER(N486),"OK")))))</f>
        <v/>
      </c>
    </row>
    <row r="487" customFormat="false" ht="15" hidden="false" customHeight="false" outlineLevel="0" collapsed="false">
      <c r="A487" s="18"/>
      <c r="B487" s="8"/>
      <c r="C487" s="8"/>
      <c r="D487" s="19"/>
      <c r="E487" s="11"/>
      <c r="F487" s="12" t="str">
        <f aca="false">IF(B487="","",IFERROR(INDEX('De-para'!$B$5:$B$304,MATCH(B487,'De-para'!$A$5:$A$304,0)),"Sem de-para"))</f>
        <v/>
      </c>
      <c r="G487" s="12" t="str">
        <f aca="false">IF(B487="","",IFERROR(INDEX('De-para'!$C$5:$C$304,MATCH(B487,'De-para'!$A$5:$A$304,0))&amp;"","Sem de-para"))</f>
        <v/>
      </c>
      <c r="H487" s="12" t="str">
        <f aca="false">IF(B487="","",IFERROR(INDEX('De-para'!$D$5:$D$304,MATCH(B487,'De-para'!$A$5:$A$304,0))&amp;"",""))</f>
        <v/>
      </c>
      <c r="I487" s="12" t="str">
        <f aca="false">IF(B487="","",IFERROR(INDEX('De-para'!$E$5:$E$304,MATCH(B487,'De-para'!$A$5:$A$304,0))&amp;"",""))</f>
        <v/>
      </c>
      <c r="J487" s="12" t="str">
        <f aca="false">IF(B487="","",IFERROR(INDEX('De-para'!$F$5:$F$304,MATCH(B487,'De-para'!$A$5:$A$304,0))&amp;"",""))</f>
        <v/>
      </c>
      <c r="K487" s="13" t="str">
        <f aca="false">IF(OR(J487="",D487=""),"",IF(J487="Receita",D487,-D487))</f>
        <v/>
      </c>
      <c r="L487" s="12" t="str">
        <f aca="false">IF(C487="","",IFERROR(INDEX('Centros de custo'!$C$5:$C$64,MATCH(C487,'Centros de custo'!$A$5:$A$64,0)),""))</f>
        <v/>
      </c>
      <c r="M487" s="12" t="str">
        <f aca="false">IF(C487="","",IFERROR(INDEX('Centros de custo'!$E$5:$E$64,MATCH(C487,'Centros de custo'!$A$5:$A$64,0)),""))</f>
        <v/>
      </c>
      <c r="N487" s="12" t="str">
        <f aca="false">IF(B487="","",IF(C487="","Sem CC",IF(ISNA(MATCH(C487,'Centros de custo'!$A$5:$A$64,0)),"Inexistente",IF(INDEX('Centros de custo'!$F$5:$F$64,MATCH(C487,'Centros de custo'!$A$5:$A$64,0))="Não","Inativo","OK"))))</f>
        <v/>
      </c>
      <c r="O487" s="12" t="str">
        <f aca="false">IF(B487="","",IF(G487="Sem de-para","Sem de-para",IF(IFERROR(INDEX('De-para'!$G$5:$G$304,MATCH(B487,'De-para'!$A$5:$A$304,0)),"")&lt;&gt;"OK","De-para inválido",IF(N487="Sem CC","Sem centro de custo",IF(N487&lt;&gt;"OK","Centro de custo "&amp;LOWER(N487),"OK")))))</f>
        <v/>
      </c>
    </row>
    <row r="488" customFormat="false" ht="15" hidden="false" customHeight="false" outlineLevel="0" collapsed="false">
      <c r="A488" s="18"/>
      <c r="B488" s="8"/>
      <c r="C488" s="8"/>
      <c r="D488" s="19"/>
      <c r="E488" s="11"/>
      <c r="F488" s="12" t="str">
        <f aca="false">IF(B488="","",IFERROR(INDEX('De-para'!$B$5:$B$304,MATCH(B488,'De-para'!$A$5:$A$304,0)),"Sem de-para"))</f>
        <v/>
      </c>
      <c r="G488" s="12" t="str">
        <f aca="false">IF(B488="","",IFERROR(INDEX('De-para'!$C$5:$C$304,MATCH(B488,'De-para'!$A$5:$A$304,0))&amp;"","Sem de-para"))</f>
        <v/>
      </c>
      <c r="H488" s="12" t="str">
        <f aca="false">IF(B488="","",IFERROR(INDEX('De-para'!$D$5:$D$304,MATCH(B488,'De-para'!$A$5:$A$304,0))&amp;"",""))</f>
        <v/>
      </c>
      <c r="I488" s="12" t="str">
        <f aca="false">IF(B488="","",IFERROR(INDEX('De-para'!$E$5:$E$304,MATCH(B488,'De-para'!$A$5:$A$304,0))&amp;"",""))</f>
        <v/>
      </c>
      <c r="J488" s="12" t="str">
        <f aca="false">IF(B488="","",IFERROR(INDEX('De-para'!$F$5:$F$304,MATCH(B488,'De-para'!$A$5:$A$304,0))&amp;"",""))</f>
        <v/>
      </c>
      <c r="K488" s="13" t="str">
        <f aca="false">IF(OR(J488="",D488=""),"",IF(J488="Receita",D488,-D488))</f>
        <v/>
      </c>
      <c r="L488" s="12" t="str">
        <f aca="false">IF(C488="","",IFERROR(INDEX('Centros de custo'!$C$5:$C$64,MATCH(C488,'Centros de custo'!$A$5:$A$64,0)),""))</f>
        <v/>
      </c>
      <c r="M488" s="12" t="str">
        <f aca="false">IF(C488="","",IFERROR(INDEX('Centros de custo'!$E$5:$E$64,MATCH(C488,'Centros de custo'!$A$5:$A$64,0)),""))</f>
        <v/>
      </c>
      <c r="N488" s="12" t="str">
        <f aca="false">IF(B488="","",IF(C488="","Sem CC",IF(ISNA(MATCH(C488,'Centros de custo'!$A$5:$A$64,0)),"Inexistente",IF(INDEX('Centros de custo'!$F$5:$F$64,MATCH(C488,'Centros de custo'!$A$5:$A$64,0))="Não","Inativo","OK"))))</f>
        <v/>
      </c>
      <c r="O488" s="12" t="str">
        <f aca="false">IF(B488="","",IF(G488="Sem de-para","Sem de-para",IF(IFERROR(INDEX('De-para'!$G$5:$G$304,MATCH(B488,'De-para'!$A$5:$A$304,0)),"")&lt;&gt;"OK","De-para inválido",IF(N488="Sem CC","Sem centro de custo",IF(N488&lt;&gt;"OK","Centro de custo "&amp;LOWER(N488),"OK")))))</f>
        <v/>
      </c>
    </row>
    <row r="489" customFormat="false" ht="15" hidden="false" customHeight="false" outlineLevel="0" collapsed="false">
      <c r="A489" s="18"/>
      <c r="B489" s="8"/>
      <c r="C489" s="8"/>
      <c r="D489" s="19"/>
      <c r="E489" s="11"/>
      <c r="F489" s="12" t="str">
        <f aca="false">IF(B489="","",IFERROR(INDEX('De-para'!$B$5:$B$304,MATCH(B489,'De-para'!$A$5:$A$304,0)),"Sem de-para"))</f>
        <v/>
      </c>
      <c r="G489" s="12" t="str">
        <f aca="false">IF(B489="","",IFERROR(INDEX('De-para'!$C$5:$C$304,MATCH(B489,'De-para'!$A$5:$A$304,0))&amp;"","Sem de-para"))</f>
        <v/>
      </c>
      <c r="H489" s="12" t="str">
        <f aca="false">IF(B489="","",IFERROR(INDEX('De-para'!$D$5:$D$304,MATCH(B489,'De-para'!$A$5:$A$304,0))&amp;"",""))</f>
        <v/>
      </c>
      <c r="I489" s="12" t="str">
        <f aca="false">IF(B489="","",IFERROR(INDEX('De-para'!$E$5:$E$304,MATCH(B489,'De-para'!$A$5:$A$304,0))&amp;"",""))</f>
        <v/>
      </c>
      <c r="J489" s="12" t="str">
        <f aca="false">IF(B489="","",IFERROR(INDEX('De-para'!$F$5:$F$304,MATCH(B489,'De-para'!$A$5:$A$304,0))&amp;"",""))</f>
        <v/>
      </c>
      <c r="K489" s="13" t="str">
        <f aca="false">IF(OR(J489="",D489=""),"",IF(J489="Receita",D489,-D489))</f>
        <v/>
      </c>
      <c r="L489" s="12" t="str">
        <f aca="false">IF(C489="","",IFERROR(INDEX('Centros de custo'!$C$5:$C$64,MATCH(C489,'Centros de custo'!$A$5:$A$64,0)),""))</f>
        <v/>
      </c>
      <c r="M489" s="12" t="str">
        <f aca="false">IF(C489="","",IFERROR(INDEX('Centros de custo'!$E$5:$E$64,MATCH(C489,'Centros de custo'!$A$5:$A$64,0)),""))</f>
        <v/>
      </c>
      <c r="N489" s="12" t="str">
        <f aca="false">IF(B489="","",IF(C489="","Sem CC",IF(ISNA(MATCH(C489,'Centros de custo'!$A$5:$A$64,0)),"Inexistente",IF(INDEX('Centros de custo'!$F$5:$F$64,MATCH(C489,'Centros de custo'!$A$5:$A$64,0))="Não","Inativo","OK"))))</f>
        <v/>
      </c>
      <c r="O489" s="12" t="str">
        <f aca="false">IF(B489="","",IF(G489="Sem de-para","Sem de-para",IF(IFERROR(INDEX('De-para'!$G$5:$G$304,MATCH(B489,'De-para'!$A$5:$A$304,0)),"")&lt;&gt;"OK","De-para inválido",IF(N489="Sem CC","Sem centro de custo",IF(N489&lt;&gt;"OK","Centro de custo "&amp;LOWER(N489),"OK")))))</f>
        <v/>
      </c>
    </row>
    <row r="490" customFormat="false" ht="15" hidden="false" customHeight="false" outlineLevel="0" collapsed="false">
      <c r="A490" s="18"/>
      <c r="B490" s="8"/>
      <c r="C490" s="8"/>
      <c r="D490" s="19"/>
      <c r="E490" s="11"/>
      <c r="F490" s="12" t="str">
        <f aca="false">IF(B490="","",IFERROR(INDEX('De-para'!$B$5:$B$304,MATCH(B490,'De-para'!$A$5:$A$304,0)),"Sem de-para"))</f>
        <v/>
      </c>
      <c r="G490" s="12" t="str">
        <f aca="false">IF(B490="","",IFERROR(INDEX('De-para'!$C$5:$C$304,MATCH(B490,'De-para'!$A$5:$A$304,0))&amp;"","Sem de-para"))</f>
        <v/>
      </c>
      <c r="H490" s="12" t="str">
        <f aca="false">IF(B490="","",IFERROR(INDEX('De-para'!$D$5:$D$304,MATCH(B490,'De-para'!$A$5:$A$304,0))&amp;"",""))</f>
        <v/>
      </c>
      <c r="I490" s="12" t="str">
        <f aca="false">IF(B490="","",IFERROR(INDEX('De-para'!$E$5:$E$304,MATCH(B490,'De-para'!$A$5:$A$304,0))&amp;"",""))</f>
        <v/>
      </c>
      <c r="J490" s="12" t="str">
        <f aca="false">IF(B490="","",IFERROR(INDEX('De-para'!$F$5:$F$304,MATCH(B490,'De-para'!$A$5:$A$304,0))&amp;"",""))</f>
        <v/>
      </c>
      <c r="K490" s="13" t="str">
        <f aca="false">IF(OR(J490="",D490=""),"",IF(J490="Receita",D490,-D490))</f>
        <v/>
      </c>
      <c r="L490" s="12" t="str">
        <f aca="false">IF(C490="","",IFERROR(INDEX('Centros de custo'!$C$5:$C$64,MATCH(C490,'Centros de custo'!$A$5:$A$64,0)),""))</f>
        <v/>
      </c>
      <c r="M490" s="12" t="str">
        <f aca="false">IF(C490="","",IFERROR(INDEX('Centros de custo'!$E$5:$E$64,MATCH(C490,'Centros de custo'!$A$5:$A$64,0)),""))</f>
        <v/>
      </c>
      <c r="N490" s="12" t="str">
        <f aca="false">IF(B490="","",IF(C490="","Sem CC",IF(ISNA(MATCH(C490,'Centros de custo'!$A$5:$A$64,0)),"Inexistente",IF(INDEX('Centros de custo'!$F$5:$F$64,MATCH(C490,'Centros de custo'!$A$5:$A$64,0))="Não","Inativo","OK"))))</f>
        <v/>
      </c>
      <c r="O490" s="12" t="str">
        <f aca="false">IF(B490="","",IF(G490="Sem de-para","Sem de-para",IF(IFERROR(INDEX('De-para'!$G$5:$G$304,MATCH(B490,'De-para'!$A$5:$A$304,0)),"")&lt;&gt;"OK","De-para inválido",IF(N490="Sem CC","Sem centro de custo",IF(N490&lt;&gt;"OK","Centro de custo "&amp;LOWER(N490),"OK")))))</f>
        <v/>
      </c>
    </row>
    <row r="491" customFormat="false" ht="15" hidden="false" customHeight="false" outlineLevel="0" collapsed="false">
      <c r="A491" s="18"/>
      <c r="B491" s="8"/>
      <c r="C491" s="8"/>
      <c r="D491" s="19"/>
      <c r="E491" s="11"/>
      <c r="F491" s="12" t="str">
        <f aca="false">IF(B491="","",IFERROR(INDEX('De-para'!$B$5:$B$304,MATCH(B491,'De-para'!$A$5:$A$304,0)),"Sem de-para"))</f>
        <v/>
      </c>
      <c r="G491" s="12" t="str">
        <f aca="false">IF(B491="","",IFERROR(INDEX('De-para'!$C$5:$C$304,MATCH(B491,'De-para'!$A$5:$A$304,0))&amp;"","Sem de-para"))</f>
        <v/>
      </c>
      <c r="H491" s="12" t="str">
        <f aca="false">IF(B491="","",IFERROR(INDEX('De-para'!$D$5:$D$304,MATCH(B491,'De-para'!$A$5:$A$304,0))&amp;"",""))</f>
        <v/>
      </c>
      <c r="I491" s="12" t="str">
        <f aca="false">IF(B491="","",IFERROR(INDEX('De-para'!$E$5:$E$304,MATCH(B491,'De-para'!$A$5:$A$304,0))&amp;"",""))</f>
        <v/>
      </c>
      <c r="J491" s="12" t="str">
        <f aca="false">IF(B491="","",IFERROR(INDEX('De-para'!$F$5:$F$304,MATCH(B491,'De-para'!$A$5:$A$304,0))&amp;"",""))</f>
        <v/>
      </c>
      <c r="K491" s="13" t="str">
        <f aca="false">IF(OR(J491="",D491=""),"",IF(J491="Receita",D491,-D491))</f>
        <v/>
      </c>
      <c r="L491" s="12" t="str">
        <f aca="false">IF(C491="","",IFERROR(INDEX('Centros de custo'!$C$5:$C$64,MATCH(C491,'Centros de custo'!$A$5:$A$64,0)),""))</f>
        <v/>
      </c>
      <c r="M491" s="12" t="str">
        <f aca="false">IF(C491="","",IFERROR(INDEX('Centros de custo'!$E$5:$E$64,MATCH(C491,'Centros de custo'!$A$5:$A$64,0)),""))</f>
        <v/>
      </c>
      <c r="N491" s="12" t="str">
        <f aca="false">IF(B491="","",IF(C491="","Sem CC",IF(ISNA(MATCH(C491,'Centros de custo'!$A$5:$A$64,0)),"Inexistente",IF(INDEX('Centros de custo'!$F$5:$F$64,MATCH(C491,'Centros de custo'!$A$5:$A$64,0))="Não","Inativo","OK"))))</f>
        <v/>
      </c>
      <c r="O491" s="12" t="str">
        <f aca="false">IF(B491="","",IF(G491="Sem de-para","Sem de-para",IF(IFERROR(INDEX('De-para'!$G$5:$G$304,MATCH(B491,'De-para'!$A$5:$A$304,0)),"")&lt;&gt;"OK","De-para inválido",IF(N491="Sem CC","Sem centro de custo",IF(N491&lt;&gt;"OK","Centro de custo "&amp;LOWER(N491),"OK")))))</f>
        <v/>
      </c>
    </row>
    <row r="492" customFormat="false" ht="15" hidden="false" customHeight="false" outlineLevel="0" collapsed="false">
      <c r="A492" s="18"/>
      <c r="B492" s="8"/>
      <c r="C492" s="8"/>
      <c r="D492" s="19"/>
      <c r="E492" s="11"/>
      <c r="F492" s="12" t="str">
        <f aca="false">IF(B492="","",IFERROR(INDEX('De-para'!$B$5:$B$304,MATCH(B492,'De-para'!$A$5:$A$304,0)),"Sem de-para"))</f>
        <v/>
      </c>
      <c r="G492" s="12" t="str">
        <f aca="false">IF(B492="","",IFERROR(INDEX('De-para'!$C$5:$C$304,MATCH(B492,'De-para'!$A$5:$A$304,0))&amp;"","Sem de-para"))</f>
        <v/>
      </c>
      <c r="H492" s="12" t="str">
        <f aca="false">IF(B492="","",IFERROR(INDEX('De-para'!$D$5:$D$304,MATCH(B492,'De-para'!$A$5:$A$304,0))&amp;"",""))</f>
        <v/>
      </c>
      <c r="I492" s="12" t="str">
        <f aca="false">IF(B492="","",IFERROR(INDEX('De-para'!$E$5:$E$304,MATCH(B492,'De-para'!$A$5:$A$304,0))&amp;"",""))</f>
        <v/>
      </c>
      <c r="J492" s="12" t="str">
        <f aca="false">IF(B492="","",IFERROR(INDEX('De-para'!$F$5:$F$304,MATCH(B492,'De-para'!$A$5:$A$304,0))&amp;"",""))</f>
        <v/>
      </c>
      <c r="K492" s="13" t="str">
        <f aca="false">IF(OR(J492="",D492=""),"",IF(J492="Receita",D492,-D492))</f>
        <v/>
      </c>
      <c r="L492" s="12" t="str">
        <f aca="false">IF(C492="","",IFERROR(INDEX('Centros de custo'!$C$5:$C$64,MATCH(C492,'Centros de custo'!$A$5:$A$64,0)),""))</f>
        <v/>
      </c>
      <c r="M492" s="12" t="str">
        <f aca="false">IF(C492="","",IFERROR(INDEX('Centros de custo'!$E$5:$E$64,MATCH(C492,'Centros de custo'!$A$5:$A$64,0)),""))</f>
        <v/>
      </c>
      <c r="N492" s="12" t="str">
        <f aca="false">IF(B492="","",IF(C492="","Sem CC",IF(ISNA(MATCH(C492,'Centros de custo'!$A$5:$A$64,0)),"Inexistente",IF(INDEX('Centros de custo'!$F$5:$F$64,MATCH(C492,'Centros de custo'!$A$5:$A$64,0))="Não","Inativo","OK"))))</f>
        <v/>
      </c>
      <c r="O492" s="12" t="str">
        <f aca="false">IF(B492="","",IF(G492="Sem de-para","Sem de-para",IF(IFERROR(INDEX('De-para'!$G$5:$G$304,MATCH(B492,'De-para'!$A$5:$A$304,0)),"")&lt;&gt;"OK","De-para inválido",IF(N492="Sem CC","Sem centro de custo",IF(N492&lt;&gt;"OK","Centro de custo "&amp;LOWER(N492),"OK")))))</f>
        <v/>
      </c>
    </row>
    <row r="493" customFormat="false" ht="15" hidden="false" customHeight="false" outlineLevel="0" collapsed="false">
      <c r="A493" s="18"/>
      <c r="B493" s="8"/>
      <c r="C493" s="8"/>
      <c r="D493" s="19"/>
      <c r="E493" s="11"/>
      <c r="F493" s="12" t="str">
        <f aca="false">IF(B493="","",IFERROR(INDEX('De-para'!$B$5:$B$304,MATCH(B493,'De-para'!$A$5:$A$304,0)),"Sem de-para"))</f>
        <v/>
      </c>
      <c r="G493" s="12" t="str">
        <f aca="false">IF(B493="","",IFERROR(INDEX('De-para'!$C$5:$C$304,MATCH(B493,'De-para'!$A$5:$A$304,0))&amp;"","Sem de-para"))</f>
        <v/>
      </c>
      <c r="H493" s="12" t="str">
        <f aca="false">IF(B493="","",IFERROR(INDEX('De-para'!$D$5:$D$304,MATCH(B493,'De-para'!$A$5:$A$304,0))&amp;"",""))</f>
        <v/>
      </c>
      <c r="I493" s="12" t="str">
        <f aca="false">IF(B493="","",IFERROR(INDEX('De-para'!$E$5:$E$304,MATCH(B493,'De-para'!$A$5:$A$304,0))&amp;"",""))</f>
        <v/>
      </c>
      <c r="J493" s="12" t="str">
        <f aca="false">IF(B493="","",IFERROR(INDEX('De-para'!$F$5:$F$304,MATCH(B493,'De-para'!$A$5:$A$304,0))&amp;"",""))</f>
        <v/>
      </c>
      <c r="K493" s="13" t="str">
        <f aca="false">IF(OR(J493="",D493=""),"",IF(J493="Receita",D493,-D493))</f>
        <v/>
      </c>
      <c r="L493" s="12" t="str">
        <f aca="false">IF(C493="","",IFERROR(INDEX('Centros de custo'!$C$5:$C$64,MATCH(C493,'Centros de custo'!$A$5:$A$64,0)),""))</f>
        <v/>
      </c>
      <c r="M493" s="12" t="str">
        <f aca="false">IF(C493="","",IFERROR(INDEX('Centros de custo'!$E$5:$E$64,MATCH(C493,'Centros de custo'!$A$5:$A$64,0)),""))</f>
        <v/>
      </c>
      <c r="N493" s="12" t="str">
        <f aca="false">IF(B493="","",IF(C493="","Sem CC",IF(ISNA(MATCH(C493,'Centros de custo'!$A$5:$A$64,0)),"Inexistente",IF(INDEX('Centros de custo'!$F$5:$F$64,MATCH(C493,'Centros de custo'!$A$5:$A$64,0))="Não","Inativo","OK"))))</f>
        <v/>
      </c>
      <c r="O493" s="12" t="str">
        <f aca="false">IF(B493="","",IF(G493="Sem de-para","Sem de-para",IF(IFERROR(INDEX('De-para'!$G$5:$G$304,MATCH(B493,'De-para'!$A$5:$A$304,0)),"")&lt;&gt;"OK","De-para inválido",IF(N493="Sem CC","Sem centro de custo",IF(N493&lt;&gt;"OK","Centro de custo "&amp;LOWER(N493),"OK")))))</f>
        <v/>
      </c>
    </row>
    <row r="494" customFormat="false" ht="15" hidden="false" customHeight="false" outlineLevel="0" collapsed="false">
      <c r="A494" s="18"/>
      <c r="B494" s="8"/>
      <c r="C494" s="8"/>
      <c r="D494" s="19"/>
      <c r="E494" s="11"/>
      <c r="F494" s="12" t="str">
        <f aca="false">IF(B494="","",IFERROR(INDEX('De-para'!$B$5:$B$304,MATCH(B494,'De-para'!$A$5:$A$304,0)),"Sem de-para"))</f>
        <v/>
      </c>
      <c r="G494" s="12" t="str">
        <f aca="false">IF(B494="","",IFERROR(INDEX('De-para'!$C$5:$C$304,MATCH(B494,'De-para'!$A$5:$A$304,0))&amp;"","Sem de-para"))</f>
        <v/>
      </c>
      <c r="H494" s="12" t="str">
        <f aca="false">IF(B494="","",IFERROR(INDEX('De-para'!$D$5:$D$304,MATCH(B494,'De-para'!$A$5:$A$304,0))&amp;"",""))</f>
        <v/>
      </c>
      <c r="I494" s="12" t="str">
        <f aca="false">IF(B494="","",IFERROR(INDEX('De-para'!$E$5:$E$304,MATCH(B494,'De-para'!$A$5:$A$304,0))&amp;"",""))</f>
        <v/>
      </c>
      <c r="J494" s="12" t="str">
        <f aca="false">IF(B494="","",IFERROR(INDEX('De-para'!$F$5:$F$304,MATCH(B494,'De-para'!$A$5:$A$304,0))&amp;"",""))</f>
        <v/>
      </c>
      <c r="K494" s="13" t="str">
        <f aca="false">IF(OR(J494="",D494=""),"",IF(J494="Receita",D494,-D494))</f>
        <v/>
      </c>
      <c r="L494" s="12" t="str">
        <f aca="false">IF(C494="","",IFERROR(INDEX('Centros de custo'!$C$5:$C$64,MATCH(C494,'Centros de custo'!$A$5:$A$64,0)),""))</f>
        <v/>
      </c>
      <c r="M494" s="12" t="str">
        <f aca="false">IF(C494="","",IFERROR(INDEX('Centros de custo'!$E$5:$E$64,MATCH(C494,'Centros de custo'!$A$5:$A$64,0)),""))</f>
        <v/>
      </c>
      <c r="N494" s="12" t="str">
        <f aca="false">IF(B494="","",IF(C494="","Sem CC",IF(ISNA(MATCH(C494,'Centros de custo'!$A$5:$A$64,0)),"Inexistente",IF(INDEX('Centros de custo'!$F$5:$F$64,MATCH(C494,'Centros de custo'!$A$5:$A$64,0))="Não","Inativo","OK"))))</f>
        <v/>
      </c>
      <c r="O494" s="12" t="str">
        <f aca="false">IF(B494="","",IF(G494="Sem de-para","Sem de-para",IF(IFERROR(INDEX('De-para'!$G$5:$G$304,MATCH(B494,'De-para'!$A$5:$A$304,0)),"")&lt;&gt;"OK","De-para inválido",IF(N494="Sem CC","Sem centro de custo",IF(N494&lt;&gt;"OK","Centro de custo "&amp;LOWER(N494),"OK")))))</f>
        <v/>
      </c>
    </row>
    <row r="495" customFormat="false" ht="15" hidden="false" customHeight="false" outlineLevel="0" collapsed="false">
      <c r="A495" s="18"/>
      <c r="B495" s="8"/>
      <c r="C495" s="8"/>
      <c r="D495" s="19"/>
      <c r="E495" s="11"/>
      <c r="F495" s="12" t="str">
        <f aca="false">IF(B495="","",IFERROR(INDEX('De-para'!$B$5:$B$304,MATCH(B495,'De-para'!$A$5:$A$304,0)),"Sem de-para"))</f>
        <v/>
      </c>
      <c r="G495" s="12" t="str">
        <f aca="false">IF(B495="","",IFERROR(INDEX('De-para'!$C$5:$C$304,MATCH(B495,'De-para'!$A$5:$A$304,0))&amp;"","Sem de-para"))</f>
        <v/>
      </c>
      <c r="H495" s="12" t="str">
        <f aca="false">IF(B495="","",IFERROR(INDEX('De-para'!$D$5:$D$304,MATCH(B495,'De-para'!$A$5:$A$304,0))&amp;"",""))</f>
        <v/>
      </c>
      <c r="I495" s="12" t="str">
        <f aca="false">IF(B495="","",IFERROR(INDEX('De-para'!$E$5:$E$304,MATCH(B495,'De-para'!$A$5:$A$304,0))&amp;"",""))</f>
        <v/>
      </c>
      <c r="J495" s="12" t="str">
        <f aca="false">IF(B495="","",IFERROR(INDEX('De-para'!$F$5:$F$304,MATCH(B495,'De-para'!$A$5:$A$304,0))&amp;"",""))</f>
        <v/>
      </c>
      <c r="K495" s="13" t="str">
        <f aca="false">IF(OR(J495="",D495=""),"",IF(J495="Receita",D495,-D495))</f>
        <v/>
      </c>
      <c r="L495" s="12" t="str">
        <f aca="false">IF(C495="","",IFERROR(INDEX('Centros de custo'!$C$5:$C$64,MATCH(C495,'Centros de custo'!$A$5:$A$64,0)),""))</f>
        <v/>
      </c>
      <c r="M495" s="12" t="str">
        <f aca="false">IF(C495="","",IFERROR(INDEX('Centros de custo'!$E$5:$E$64,MATCH(C495,'Centros de custo'!$A$5:$A$64,0)),""))</f>
        <v/>
      </c>
      <c r="N495" s="12" t="str">
        <f aca="false">IF(B495="","",IF(C495="","Sem CC",IF(ISNA(MATCH(C495,'Centros de custo'!$A$5:$A$64,0)),"Inexistente",IF(INDEX('Centros de custo'!$F$5:$F$64,MATCH(C495,'Centros de custo'!$A$5:$A$64,0))="Não","Inativo","OK"))))</f>
        <v/>
      </c>
      <c r="O495" s="12" t="str">
        <f aca="false">IF(B495="","",IF(G495="Sem de-para","Sem de-para",IF(IFERROR(INDEX('De-para'!$G$5:$G$304,MATCH(B495,'De-para'!$A$5:$A$304,0)),"")&lt;&gt;"OK","De-para inválido",IF(N495="Sem CC","Sem centro de custo",IF(N495&lt;&gt;"OK","Centro de custo "&amp;LOWER(N495),"OK")))))</f>
        <v/>
      </c>
    </row>
    <row r="496" customFormat="false" ht="15" hidden="false" customHeight="false" outlineLevel="0" collapsed="false">
      <c r="A496" s="18"/>
      <c r="B496" s="8"/>
      <c r="C496" s="8"/>
      <c r="D496" s="19"/>
      <c r="E496" s="11"/>
      <c r="F496" s="12" t="str">
        <f aca="false">IF(B496="","",IFERROR(INDEX('De-para'!$B$5:$B$304,MATCH(B496,'De-para'!$A$5:$A$304,0)),"Sem de-para"))</f>
        <v/>
      </c>
      <c r="G496" s="12" t="str">
        <f aca="false">IF(B496="","",IFERROR(INDEX('De-para'!$C$5:$C$304,MATCH(B496,'De-para'!$A$5:$A$304,0))&amp;"","Sem de-para"))</f>
        <v/>
      </c>
      <c r="H496" s="12" t="str">
        <f aca="false">IF(B496="","",IFERROR(INDEX('De-para'!$D$5:$D$304,MATCH(B496,'De-para'!$A$5:$A$304,0))&amp;"",""))</f>
        <v/>
      </c>
      <c r="I496" s="12" t="str">
        <f aca="false">IF(B496="","",IFERROR(INDEX('De-para'!$E$5:$E$304,MATCH(B496,'De-para'!$A$5:$A$304,0))&amp;"",""))</f>
        <v/>
      </c>
      <c r="J496" s="12" t="str">
        <f aca="false">IF(B496="","",IFERROR(INDEX('De-para'!$F$5:$F$304,MATCH(B496,'De-para'!$A$5:$A$304,0))&amp;"",""))</f>
        <v/>
      </c>
      <c r="K496" s="13" t="str">
        <f aca="false">IF(OR(J496="",D496=""),"",IF(J496="Receita",D496,-D496))</f>
        <v/>
      </c>
      <c r="L496" s="12" t="str">
        <f aca="false">IF(C496="","",IFERROR(INDEX('Centros de custo'!$C$5:$C$64,MATCH(C496,'Centros de custo'!$A$5:$A$64,0)),""))</f>
        <v/>
      </c>
      <c r="M496" s="12" t="str">
        <f aca="false">IF(C496="","",IFERROR(INDEX('Centros de custo'!$E$5:$E$64,MATCH(C496,'Centros de custo'!$A$5:$A$64,0)),""))</f>
        <v/>
      </c>
      <c r="N496" s="12" t="str">
        <f aca="false">IF(B496="","",IF(C496="","Sem CC",IF(ISNA(MATCH(C496,'Centros de custo'!$A$5:$A$64,0)),"Inexistente",IF(INDEX('Centros de custo'!$F$5:$F$64,MATCH(C496,'Centros de custo'!$A$5:$A$64,0))="Não","Inativo","OK"))))</f>
        <v/>
      </c>
      <c r="O496" s="12" t="str">
        <f aca="false">IF(B496="","",IF(G496="Sem de-para","Sem de-para",IF(IFERROR(INDEX('De-para'!$G$5:$G$304,MATCH(B496,'De-para'!$A$5:$A$304,0)),"")&lt;&gt;"OK","De-para inválido",IF(N496="Sem CC","Sem centro de custo",IF(N496&lt;&gt;"OK","Centro de custo "&amp;LOWER(N496),"OK")))))</f>
        <v/>
      </c>
    </row>
    <row r="497" customFormat="false" ht="15" hidden="false" customHeight="false" outlineLevel="0" collapsed="false">
      <c r="A497" s="18"/>
      <c r="B497" s="8"/>
      <c r="C497" s="8"/>
      <c r="D497" s="19"/>
      <c r="E497" s="11"/>
      <c r="F497" s="12" t="str">
        <f aca="false">IF(B497="","",IFERROR(INDEX('De-para'!$B$5:$B$304,MATCH(B497,'De-para'!$A$5:$A$304,0)),"Sem de-para"))</f>
        <v/>
      </c>
      <c r="G497" s="12" t="str">
        <f aca="false">IF(B497="","",IFERROR(INDEX('De-para'!$C$5:$C$304,MATCH(B497,'De-para'!$A$5:$A$304,0))&amp;"","Sem de-para"))</f>
        <v/>
      </c>
      <c r="H497" s="12" t="str">
        <f aca="false">IF(B497="","",IFERROR(INDEX('De-para'!$D$5:$D$304,MATCH(B497,'De-para'!$A$5:$A$304,0))&amp;"",""))</f>
        <v/>
      </c>
      <c r="I497" s="12" t="str">
        <f aca="false">IF(B497="","",IFERROR(INDEX('De-para'!$E$5:$E$304,MATCH(B497,'De-para'!$A$5:$A$304,0))&amp;"",""))</f>
        <v/>
      </c>
      <c r="J497" s="12" t="str">
        <f aca="false">IF(B497="","",IFERROR(INDEX('De-para'!$F$5:$F$304,MATCH(B497,'De-para'!$A$5:$A$304,0))&amp;"",""))</f>
        <v/>
      </c>
      <c r="K497" s="13" t="str">
        <f aca="false">IF(OR(J497="",D497=""),"",IF(J497="Receita",D497,-D497))</f>
        <v/>
      </c>
      <c r="L497" s="12" t="str">
        <f aca="false">IF(C497="","",IFERROR(INDEX('Centros de custo'!$C$5:$C$64,MATCH(C497,'Centros de custo'!$A$5:$A$64,0)),""))</f>
        <v/>
      </c>
      <c r="M497" s="12" t="str">
        <f aca="false">IF(C497="","",IFERROR(INDEX('Centros de custo'!$E$5:$E$64,MATCH(C497,'Centros de custo'!$A$5:$A$64,0)),""))</f>
        <v/>
      </c>
      <c r="N497" s="12" t="str">
        <f aca="false">IF(B497="","",IF(C497="","Sem CC",IF(ISNA(MATCH(C497,'Centros de custo'!$A$5:$A$64,0)),"Inexistente",IF(INDEX('Centros de custo'!$F$5:$F$64,MATCH(C497,'Centros de custo'!$A$5:$A$64,0))="Não","Inativo","OK"))))</f>
        <v/>
      </c>
      <c r="O497" s="12" t="str">
        <f aca="false">IF(B497="","",IF(G497="Sem de-para","Sem de-para",IF(IFERROR(INDEX('De-para'!$G$5:$G$304,MATCH(B497,'De-para'!$A$5:$A$304,0)),"")&lt;&gt;"OK","De-para inválido",IF(N497="Sem CC","Sem centro de custo",IF(N497&lt;&gt;"OK","Centro de custo "&amp;LOWER(N497),"OK")))))</f>
        <v/>
      </c>
    </row>
    <row r="498" customFormat="false" ht="15" hidden="false" customHeight="false" outlineLevel="0" collapsed="false">
      <c r="A498" s="18"/>
      <c r="B498" s="8"/>
      <c r="C498" s="8"/>
      <c r="D498" s="19"/>
      <c r="E498" s="11"/>
      <c r="F498" s="12" t="str">
        <f aca="false">IF(B498="","",IFERROR(INDEX('De-para'!$B$5:$B$304,MATCH(B498,'De-para'!$A$5:$A$304,0)),"Sem de-para"))</f>
        <v/>
      </c>
      <c r="G498" s="12" t="str">
        <f aca="false">IF(B498="","",IFERROR(INDEX('De-para'!$C$5:$C$304,MATCH(B498,'De-para'!$A$5:$A$304,0))&amp;"","Sem de-para"))</f>
        <v/>
      </c>
      <c r="H498" s="12" t="str">
        <f aca="false">IF(B498="","",IFERROR(INDEX('De-para'!$D$5:$D$304,MATCH(B498,'De-para'!$A$5:$A$304,0))&amp;"",""))</f>
        <v/>
      </c>
      <c r="I498" s="12" t="str">
        <f aca="false">IF(B498="","",IFERROR(INDEX('De-para'!$E$5:$E$304,MATCH(B498,'De-para'!$A$5:$A$304,0))&amp;"",""))</f>
        <v/>
      </c>
      <c r="J498" s="12" t="str">
        <f aca="false">IF(B498="","",IFERROR(INDEX('De-para'!$F$5:$F$304,MATCH(B498,'De-para'!$A$5:$A$304,0))&amp;"",""))</f>
        <v/>
      </c>
      <c r="K498" s="13" t="str">
        <f aca="false">IF(OR(J498="",D498=""),"",IF(J498="Receita",D498,-D498))</f>
        <v/>
      </c>
      <c r="L498" s="12" t="str">
        <f aca="false">IF(C498="","",IFERROR(INDEX('Centros de custo'!$C$5:$C$64,MATCH(C498,'Centros de custo'!$A$5:$A$64,0)),""))</f>
        <v/>
      </c>
      <c r="M498" s="12" t="str">
        <f aca="false">IF(C498="","",IFERROR(INDEX('Centros de custo'!$E$5:$E$64,MATCH(C498,'Centros de custo'!$A$5:$A$64,0)),""))</f>
        <v/>
      </c>
      <c r="N498" s="12" t="str">
        <f aca="false">IF(B498="","",IF(C498="","Sem CC",IF(ISNA(MATCH(C498,'Centros de custo'!$A$5:$A$64,0)),"Inexistente",IF(INDEX('Centros de custo'!$F$5:$F$64,MATCH(C498,'Centros de custo'!$A$5:$A$64,0))="Não","Inativo","OK"))))</f>
        <v/>
      </c>
      <c r="O498" s="12" t="str">
        <f aca="false">IF(B498="","",IF(G498="Sem de-para","Sem de-para",IF(IFERROR(INDEX('De-para'!$G$5:$G$304,MATCH(B498,'De-para'!$A$5:$A$304,0)),"")&lt;&gt;"OK","De-para inválido",IF(N498="Sem CC","Sem centro de custo",IF(N498&lt;&gt;"OK","Centro de custo "&amp;LOWER(N498),"OK")))))</f>
        <v/>
      </c>
    </row>
    <row r="499" customFormat="false" ht="15" hidden="false" customHeight="false" outlineLevel="0" collapsed="false">
      <c r="A499" s="18"/>
      <c r="B499" s="8"/>
      <c r="C499" s="8"/>
      <c r="D499" s="19"/>
      <c r="E499" s="11"/>
      <c r="F499" s="12" t="str">
        <f aca="false">IF(B499="","",IFERROR(INDEX('De-para'!$B$5:$B$304,MATCH(B499,'De-para'!$A$5:$A$304,0)),"Sem de-para"))</f>
        <v/>
      </c>
      <c r="G499" s="12" t="str">
        <f aca="false">IF(B499="","",IFERROR(INDEX('De-para'!$C$5:$C$304,MATCH(B499,'De-para'!$A$5:$A$304,0))&amp;"","Sem de-para"))</f>
        <v/>
      </c>
      <c r="H499" s="12" t="str">
        <f aca="false">IF(B499="","",IFERROR(INDEX('De-para'!$D$5:$D$304,MATCH(B499,'De-para'!$A$5:$A$304,0))&amp;"",""))</f>
        <v/>
      </c>
      <c r="I499" s="12" t="str">
        <f aca="false">IF(B499="","",IFERROR(INDEX('De-para'!$E$5:$E$304,MATCH(B499,'De-para'!$A$5:$A$304,0))&amp;"",""))</f>
        <v/>
      </c>
      <c r="J499" s="12" t="str">
        <f aca="false">IF(B499="","",IFERROR(INDEX('De-para'!$F$5:$F$304,MATCH(B499,'De-para'!$A$5:$A$304,0))&amp;"",""))</f>
        <v/>
      </c>
      <c r="K499" s="13" t="str">
        <f aca="false">IF(OR(J499="",D499=""),"",IF(J499="Receita",D499,-D499))</f>
        <v/>
      </c>
      <c r="L499" s="12" t="str">
        <f aca="false">IF(C499="","",IFERROR(INDEX('Centros de custo'!$C$5:$C$64,MATCH(C499,'Centros de custo'!$A$5:$A$64,0)),""))</f>
        <v/>
      </c>
      <c r="M499" s="12" t="str">
        <f aca="false">IF(C499="","",IFERROR(INDEX('Centros de custo'!$E$5:$E$64,MATCH(C499,'Centros de custo'!$A$5:$A$64,0)),""))</f>
        <v/>
      </c>
      <c r="N499" s="12" t="str">
        <f aca="false">IF(B499="","",IF(C499="","Sem CC",IF(ISNA(MATCH(C499,'Centros de custo'!$A$5:$A$64,0)),"Inexistente",IF(INDEX('Centros de custo'!$F$5:$F$64,MATCH(C499,'Centros de custo'!$A$5:$A$64,0))="Não","Inativo","OK"))))</f>
        <v/>
      </c>
      <c r="O499" s="12" t="str">
        <f aca="false">IF(B499="","",IF(G499="Sem de-para","Sem de-para",IF(IFERROR(INDEX('De-para'!$G$5:$G$304,MATCH(B499,'De-para'!$A$5:$A$304,0)),"")&lt;&gt;"OK","De-para inválido",IF(N499="Sem CC","Sem centro de custo",IF(N499&lt;&gt;"OK","Centro de custo "&amp;LOWER(N499),"OK")))))</f>
        <v/>
      </c>
    </row>
    <row r="500" customFormat="false" ht="15" hidden="false" customHeight="false" outlineLevel="0" collapsed="false">
      <c r="A500" s="18"/>
      <c r="B500" s="8"/>
      <c r="C500" s="8"/>
      <c r="D500" s="19"/>
      <c r="E500" s="11"/>
      <c r="F500" s="12" t="str">
        <f aca="false">IF(B500="","",IFERROR(INDEX('De-para'!$B$5:$B$304,MATCH(B500,'De-para'!$A$5:$A$304,0)),"Sem de-para"))</f>
        <v/>
      </c>
      <c r="G500" s="12" t="str">
        <f aca="false">IF(B500="","",IFERROR(INDEX('De-para'!$C$5:$C$304,MATCH(B500,'De-para'!$A$5:$A$304,0))&amp;"","Sem de-para"))</f>
        <v/>
      </c>
      <c r="H500" s="12" t="str">
        <f aca="false">IF(B500="","",IFERROR(INDEX('De-para'!$D$5:$D$304,MATCH(B500,'De-para'!$A$5:$A$304,0))&amp;"",""))</f>
        <v/>
      </c>
      <c r="I500" s="12" t="str">
        <f aca="false">IF(B500="","",IFERROR(INDEX('De-para'!$E$5:$E$304,MATCH(B500,'De-para'!$A$5:$A$304,0))&amp;"",""))</f>
        <v/>
      </c>
      <c r="J500" s="12" t="str">
        <f aca="false">IF(B500="","",IFERROR(INDEX('De-para'!$F$5:$F$304,MATCH(B500,'De-para'!$A$5:$A$304,0))&amp;"",""))</f>
        <v/>
      </c>
      <c r="K500" s="13" t="str">
        <f aca="false">IF(OR(J500="",D500=""),"",IF(J500="Receita",D500,-D500))</f>
        <v/>
      </c>
      <c r="L500" s="12" t="str">
        <f aca="false">IF(C500="","",IFERROR(INDEX('Centros de custo'!$C$5:$C$64,MATCH(C500,'Centros de custo'!$A$5:$A$64,0)),""))</f>
        <v/>
      </c>
      <c r="M500" s="12" t="str">
        <f aca="false">IF(C500="","",IFERROR(INDEX('Centros de custo'!$E$5:$E$64,MATCH(C500,'Centros de custo'!$A$5:$A$64,0)),""))</f>
        <v/>
      </c>
      <c r="N500" s="12" t="str">
        <f aca="false">IF(B500="","",IF(C500="","Sem CC",IF(ISNA(MATCH(C500,'Centros de custo'!$A$5:$A$64,0)),"Inexistente",IF(INDEX('Centros de custo'!$F$5:$F$64,MATCH(C500,'Centros de custo'!$A$5:$A$64,0))="Não","Inativo","OK"))))</f>
        <v/>
      </c>
      <c r="O500" s="12" t="str">
        <f aca="false">IF(B500="","",IF(G500="Sem de-para","Sem de-para",IF(IFERROR(INDEX('De-para'!$G$5:$G$304,MATCH(B500,'De-para'!$A$5:$A$304,0)),"")&lt;&gt;"OK","De-para inválido",IF(N500="Sem CC","Sem centro de custo",IF(N500&lt;&gt;"OK","Centro de custo "&amp;LOWER(N500),"OK")))))</f>
        <v/>
      </c>
    </row>
    <row r="501" customFormat="false" ht="15" hidden="false" customHeight="false" outlineLevel="0" collapsed="false">
      <c r="A501" s="18"/>
      <c r="B501" s="8"/>
      <c r="C501" s="8"/>
      <c r="D501" s="19"/>
      <c r="E501" s="11"/>
      <c r="F501" s="12" t="str">
        <f aca="false">IF(B501="","",IFERROR(INDEX('De-para'!$B$5:$B$304,MATCH(B501,'De-para'!$A$5:$A$304,0)),"Sem de-para"))</f>
        <v/>
      </c>
      <c r="G501" s="12" t="str">
        <f aca="false">IF(B501="","",IFERROR(INDEX('De-para'!$C$5:$C$304,MATCH(B501,'De-para'!$A$5:$A$304,0))&amp;"","Sem de-para"))</f>
        <v/>
      </c>
      <c r="H501" s="12" t="str">
        <f aca="false">IF(B501="","",IFERROR(INDEX('De-para'!$D$5:$D$304,MATCH(B501,'De-para'!$A$5:$A$304,0))&amp;"",""))</f>
        <v/>
      </c>
      <c r="I501" s="12" t="str">
        <f aca="false">IF(B501="","",IFERROR(INDEX('De-para'!$E$5:$E$304,MATCH(B501,'De-para'!$A$5:$A$304,0))&amp;"",""))</f>
        <v/>
      </c>
      <c r="J501" s="12" t="str">
        <f aca="false">IF(B501="","",IFERROR(INDEX('De-para'!$F$5:$F$304,MATCH(B501,'De-para'!$A$5:$A$304,0))&amp;"",""))</f>
        <v/>
      </c>
      <c r="K501" s="13" t="str">
        <f aca="false">IF(OR(J501="",D501=""),"",IF(J501="Receita",D501,-D501))</f>
        <v/>
      </c>
      <c r="L501" s="12" t="str">
        <f aca="false">IF(C501="","",IFERROR(INDEX('Centros de custo'!$C$5:$C$64,MATCH(C501,'Centros de custo'!$A$5:$A$64,0)),""))</f>
        <v/>
      </c>
      <c r="M501" s="12" t="str">
        <f aca="false">IF(C501="","",IFERROR(INDEX('Centros de custo'!$E$5:$E$64,MATCH(C501,'Centros de custo'!$A$5:$A$64,0)),""))</f>
        <v/>
      </c>
      <c r="N501" s="12" t="str">
        <f aca="false">IF(B501="","",IF(C501="","Sem CC",IF(ISNA(MATCH(C501,'Centros de custo'!$A$5:$A$64,0)),"Inexistente",IF(INDEX('Centros de custo'!$F$5:$F$64,MATCH(C501,'Centros de custo'!$A$5:$A$64,0))="Não","Inativo","OK"))))</f>
        <v/>
      </c>
      <c r="O501" s="12" t="str">
        <f aca="false">IF(B501="","",IF(G501="Sem de-para","Sem de-para",IF(IFERROR(INDEX('De-para'!$G$5:$G$304,MATCH(B501,'De-para'!$A$5:$A$304,0)),"")&lt;&gt;"OK","De-para inválido",IF(N501="Sem CC","Sem centro de custo",IF(N501&lt;&gt;"OK","Centro de custo "&amp;LOWER(N501),"OK")))))</f>
        <v/>
      </c>
    </row>
    <row r="502" customFormat="false" ht="15" hidden="false" customHeight="false" outlineLevel="0" collapsed="false">
      <c r="A502" s="18"/>
      <c r="B502" s="8"/>
      <c r="C502" s="8"/>
      <c r="D502" s="19"/>
      <c r="E502" s="11"/>
      <c r="F502" s="12" t="str">
        <f aca="false">IF(B502="","",IFERROR(INDEX('De-para'!$B$5:$B$304,MATCH(B502,'De-para'!$A$5:$A$304,0)),"Sem de-para"))</f>
        <v/>
      </c>
      <c r="G502" s="12" t="str">
        <f aca="false">IF(B502="","",IFERROR(INDEX('De-para'!$C$5:$C$304,MATCH(B502,'De-para'!$A$5:$A$304,0))&amp;"","Sem de-para"))</f>
        <v/>
      </c>
      <c r="H502" s="12" t="str">
        <f aca="false">IF(B502="","",IFERROR(INDEX('De-para'!$D$5:$D$304,MATCH(B502,'De-para'!$A$5:$A$304,0))&amp;"",""))</f>
        <v/>
      </c>
      <c r="I502" s="12" t="str">
        <f aca="false">IF(B502="","",IFERROR(INDEX('De-para'!$E$5:$E$304,MATCH(B502,'De-para'!$A$5:$A$304,0))&amp;"",""))</f>
        <v/>
      </c>
      <c r="J502" s="12" t="str">
        <f aca="false">IF(B502="","",IFERROR(INDEX('De-para'!$F$5:$F$304,MATCH(B502,'De-para'!$A$5:$A$304,0))&amp;"",""))</f>
        <v/>
      </c>
      <c r="K502" s="13" t="str">
        <f aca="false">IF(OR(J502="",D502=""),"",IF(J502="Receita",D502,-D502))</f>
        <v/>
      </c>
      <c r="L502" s="12" t="str">
        <f aca="false">IF(C502="","",IFERROR(INDEX('Centros de custo'!$C$5:$C$64,MATCH(C502,'Centros de custo'!$A$5:$A$64,0)),""))</f>
        <v/>
      </c>
      <c r="M502" s="12" t="str">
        <f aca="false">IF(C502="","",IFERROR(INDEX('Centros de custo'!$E$5:$E$64,MATCH(C502,'Centros de custo'!$A$5:$A$64,0)),""))</f>
        <v/>
      </c>
      <c r="N502" s="12" t="str">
        <f aca="false">IF(B502="","",IF(C502="","Sem CC",IF(ISNA(MATCH(C502,'Centros de custo'!$A$5:$A$64,0)),"Inexistente",IF(INDEX('Centros de custo'!$F$5:$F$64,MATCH(C502,'Centros de custo'!$A$5:$A$64,0))="Não","Inativo","OK"))))</f>
        <v/>
      </c>
      <c r="O502" s="12" t="str">
        <f aca="false">IF(B502="","",IF(G502="Sem de-para","Sem de-para",IF(IFERROR(INDEX('De-para'!$G$5:$G$304,MATCH(B502,'De-para'!$A$5:$A$304,0)),"")&lt;&gt;"OK","De-para inválido",IF(N502="Sem CC","Sem centro de custo",IF(N502&lt;&gt;"OK","Centro de custo "&amp;LOWER(N502),"OK")))))</f>
        <v/>
      </c>
    </row>
    <row r="503" customFormat="false" ht="15" hidden="false" customHeight="false" outlineLevel="0" collapsed="false">
      <c r="A503" s="18"/>
      <c r="B503" s="8"/>
      <c r="C503" s="8"/>
      <c r="D503" s="19"/>
      <c r="E503" s="11"/>
      <c r="F503" s="12" t="str">
        <f aca="false">IF(B503="","",IFERROR(INDEX('De-para'!$B$5:$B$304,MATCH(B503,'De-para'!$A$5:$A$304,0)),"Sem de-para"))</f>
        <v/>
      </c>
      <c r="G503" s="12" t="str">
        <f aca="false">IF(B503="","",IFERROR(INDEX('De-para'!$C$5:$C$304,MATCH(B503,'De-para'!$A$5:$A$304,0))&amp;"","Sem de-para"))</f>
        <v/>
      </c>
      <c r="H503" s="12" t="str">
        <f aca="false">IF(B503="","",IFERROR(INDEX('De-para'!$D$5:$D$304,MATCH(B503,'De-para'!$A$5:$A$304,0))&amp;"",""))</f>
        <v/>
      </c>
      <c r="I503" s="12" t="str">
        <f aca="false">IF(B503="","",IFERROR(INDEX('De-para'!$E$5:$E$304,MATCH(B503,'De-para'!$A$5:$A$304,0))&amp;"",""))</f>
        <v/>
      </c>
      <c r="J503" s="12" t="str">
        <f aca="false">IF(B503="","",IFERROR(INDEX('De-para'!$F$5:$F$304,MATCH(B503,'De-para'!$A$5:$A$304,0))&amp;"",""))</f>
        <v/>
      </c>
      <c r="K503" s="13" t="str">
        <f aca="false">IF(OR(J503="",D503=""),"",IF(J503="Receita",D503,-D503))</f>
        <v/>
      </c>
      <c r="L503" s="12" t="str">
        <f aca="false">IF(C503="","",IFERROR(INDEX('Centros de custo'!$C$5:$C$64,MATCH(C503,'Centros de custo'!$A$5:$A$64,0)),""))</f>
        <v/>
      </c>
      <c r="M503" s="12" t="str">
        <f aca="false">IF(C503="","",IFERROR(INDEX('Centros de custo'!$E$5:$E$64,MATCH(C503,'Centros de custo'!$A$5:$A$64,0)),""))</f>
        <v/>
      </c>
      <c r="N503" s="12" t="str">
        <f aca="false">IF(B503="","",IF(C503="","Sem CC",IF(ISNA(MATCH(C503,'Centros de custo'!$A$5:$A$64,0)),"Inexistente",IF(INDEX('Centros de custo'!$F$5:$F$64,MATCH(C503,'Centros de custo'!$A$5:$A$64,0))="Não","Inativo","OK"))))</f>
        <v/>
      </c>
      <c r="O503" s="12" t="str">
        <f aca="false">IF(B503="","",IF(G503="Sem de-para","Sem de-para",IF(IFERROR(INDEX('De-para'!$G$5:$G$304,MATCH(B503,'De-para'!$A$5:$A$304,0)),"")&lt;&gt;"OK","De-para inválido",IF(N503="Sem CC","Sem centro de custo",IF(N503&lt;&gt;"OK","Centro de custo "&amp;LOWER(N503),"OK")))))</f>
        <v/>
      </c>
    </row>
    <row r="504" customFormat="false" ht="15" hidden="false" customHeight="false" outlineLevel="0" collapsed="false">
      <c r="A504" s="18"/>
      <c r="B504" s="8"/>
      <c r="C504" s="8"/>
      <c r="D504" s="19"/>
      <c r="E504" s="11"/>
      <c r="F504" s="12" t="str">
        <f aca="false">IF(B504="","",IFERROR(INDEX('De-para'!$B$5:$B$304,MATCH(B504,'De-para'!$A$5:$A$304,0)),"Sem de-para"))</f>
        <v/>
      </c>
      <c r="G504" s="12" t="str">
        <f aca="false">IF(B504="","",IFERROR(INDEX('De-para'!$C$5:$C$304,MATCH(B504,'De-para'!$A$5:$A$304,0))&amp;"","Sem de-para"))</f>
        <v/>
      </c>
      <c r="H504" s="12" t="str">
        <f aca="false">IF(B504="","",IFERROR(INDEX('De-para'!$D$5:$D$304,MATCH(B504,'De-para'!$A$5:$A$304,0))&amp;"",""))</f>
        <v/>
      </c>
      <c r="I504" s="12" t="str">
        <f aca="false">IF(B504="","",IFERROR(INDEX('De-para'!$E$5:$E$304,MATCH(B504,'De-para'!$A$5:$A$304,0))&amp;"",""))</f>
        <v/>
      </c>
      <c r="J504" s="12" t="str">
        <f aca="false">IF(B504="","",IFERROR(INDEX('De-para'!$F$5:$F$304,MATCH(B504,'De-para'!$A$5:$A$304,0))&amp;"",""))</f>
        <v/>
      </c>
      <c r="K504" s="13" t="str">
        <f aca="false">IF(OR(J504="",D504=""),"",IF(J504="Receita",D504,-D504))</f>
        <v/>
      </c>
      <c r="L504" s="12" t="str">
        <f aca="false">IF(C504="","",IFERROR(INDEX('Centros de custo'!$C$5:$C$64,MATCH(C504,'Centros de custo'!$A$5:$A$64,0)),""))</f>
        <v/>
      </c>
      <c r="M504" s="12" t="str">
        <f aca="false">IF(C504="","",IFERROR(INDEX('Centros de custo'!$E$5:$E$64,MATCH(C504,'Centros de custo'!$A$5:$A$64,0)),""))</f>
        <v/>
      </c>
      <c r="N504" s="12" t="str">
        <f aca="false">IF(B504="","",IF(C504="","Sem CC",IF(ISNA(MATCH(C504,'Centros de custo'!$A$5:$A$64,0)),"Inexistente",IF(INDEX('Centros de custo'!$F$5:$F$64,MATCH(C504,'Centros de custo'!$A$5:$A$64,0))="Não","Inativo","OK"))))</f>
        <v/>
      </c>
      <c r="O504" s="12" t="str">
        <f aca="false">IF(B504="","",IF(G504="Sem de-para","Sem de-para",IF(IFERROR(INDEX('De-para'!$G$5:$G$304,MATCH(B504,'De-para'!$A$5:$A$304,0)),"")&lt;&gt;"OK","De-para inválido",IF(N504="Sem CC","Sem centro de custo",IF(N504&lt;&gt;"OK","Centro de custo "&amp;LOWER(N504),"OK")))))</f>
        <v/>
      </c>
    </row>
    <row r="505" customFormat="false" ht="15" hidden="false" customHeight="false" outlineLevel="0" collapsed="false">
      <c r="A505" s="14" t="s">
        <v>144</v>
      </c>
      <c r="B505" s="14"/>
      <c r="C505" s="14"/>
      <c r="D505" s="17" t="n">
        <f aca="false">SUM(D5:D504)</f>
        <v>3336110</v>
      </c>
      <c r="E505" s="14"/>
      <c r="F505" s="14"/>
      <c r="G505" s="14"/>
      <c r="H505" s="14"/>
      <c r="I505" s="14"/>
      <c r="J505" s="14"/>
      <c r="K505" s="17" t="n">
        <f aca="false">SUM(K5:K504)</f>
        <v>271630</v>
      </c>
      <c r="L505" s="14"/>
      <c r="M505" s="14"/>
      <c r="N505" s="14"/>
      <c r="O505" s="14"/>
    </row>
    <row r="507" customFormat="false" ht="15" hidden="false" customHeight="false" outlineLevel="0" collapsed="false">
      <c r="A507" s="6" t="s">
        <v>28</v>
      </c>
    </row>
  </sheetData>
  <autoFilter ref="A4:O504"/>
  <conditionalFormatting sqref="O5:O504">
    <cfRule type="expression" priority="2" aboveAverage="0" equalAverage="0" bottom="0" percent="0" rank="0" text="" dxfId="7">
      <formula>AND(O5&lt;&gt;"",O5&lt;&gt;"OK")</formula>
    </cfRule>
    <cfRule type="cellIs" priority="3" operator="equal" aboveAverage="0" equalAverage="0" bottom="0" percent="0" rank="0" text="" dxfId="8">
      <formula>"OK"</formula>
    </cfRule>
  </conditionalFormatting>
  <conditionalFormatting sqref="N5:N504">
    <cfRule type="expression" priority="4" aboveAverage="0" equalAverage="0" bottom="0" percent="0" rank="0" text="" dxfId="7">
      <formula>AND(N5&lt;&gt;"",N5&lt;&gt;"OK")</formula>
    </cfRule>
    <cfRule type="cellIs" priority="5" operator="equal" aboveAverage="0" equalAverage="0" bottom="0" percent="0" rank="0" text="" dxfId="8">
      <formula>"OK"</formula>
    </cfRule>
  </conditionalFormatting>
  <dataValidations count="2">
    <dataValidation allowBlank="true" errorStyle="stop" operator="between" showDropDown="false" showErrorMessage="false" showInputMessage="false" sqref="B5:B504" type="list">
      <formula1>'De-para'!$A$5:$A$304</formula1>
      <formula2>0</formula2>
    </dataValidation>
    <dataValidation allowBlank="true" errorStyle="stop" operator="between" showDropDown="false" showErrorMessage="false" showInputMessage="false" sqref="C5:C504" type="list">
      <formula1>'Centros de custo'!$A$5:$A$64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B3F"/>
    <pageSetUpPr fitToPage="true"/>
  </sheetPr>
  <dimension ref="A1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0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62"/>
  </cols>
  <sheetData>
    <row r="1" customFormat="false" ht="19.7" hidden="false" customHeight="false" outlineLevel="0" collapsed="false">
      <c r="A1" s="1" t="s">
        <v>243</v>
      </c>
    </row>
    <row r="2" customFormat="false" ht="15" hidden="false" customHeight="false" outlineLevel="0" collapsed="false">
      <c r="A2" s="2" t="s">
        <v>244</v>
      </c>
    </row>
    <row r="3" customFormat="false" ht="15" hidden="false" customHeight="false" outlineLevel="0" collapsed="false">
      <c r="B3" s="20" t="s">
        <v>245</v>
      </c>
      <c r="C3" s="21" t="str">
        <f aca="false">IF(COUNTIF(F6:F14,"Erro")&gt;0,"Erro",IF(COUNTIF(F6:F14,"Atenção")&gt;0,"Atenção","OK"))</f>
        <v>Atenção</v>
      </c>
      <c r="D3" s="22" t="str">
        <f aca="false">COUNTIF(F6:F14,"OK")&amp;" de 9 checagens OK"</f>
        <v>8 de 9 checagens OK</v>
      </c>
    </row>
    <row r="5" customFormat="false" ht="31.5" hidden="false" customHeight="true" outlineLevel="0" collapsed="false">
      <c r="A5" s="7" t="s">
        <v>246</v>
      </c>
      <c r="B5" s="7" t="s">
        <v>247</v>
      </c>
      <c r="C5" s="7" t="s">
        <v>248</v>
      </c>
      <c r="D5" s="7" t="s">
        <v>249</v>
      </c>
      <c r="E5" s="7" t="s">
        <v>250</v>
      </c>
      <c r="F5" s="7" t="s">
        <v>251</v>
      </c>
      <c r="G5" s="7" t="s">
        <v>252</v>
      </c>
    </row>
    <row r="6" customFormat="false" ht="31.5" hidden="false" customHeight="true" outlineLevel="0" collapsed="false">
      <c r="A6" s="23" t="n">
        <v>1</v>
      </c>
      <c r="B6" s="24" t="s">
        <v>253</v>
      </c>
      <c r="C6" s="25" t="s">
        <v>254</v>
      </c>
      <c r="D6" s="23" t="n">
        <f aca="false">COUNTIF('Plano de contas'!$H$5:$H$154,"Duplicada")</f>
        <v>0</v>
      </c>
      <c r="E6" s="23" t="s">
        <v>255</v>
      </c>
      <c r="F6" s="23" t="str">
        <f aca="false">IF(D6="","",IF(ROUND(D6,2)=0,"OK",IF(E6="Erro","Erro","Atenção")))</f>
        <v>OK</v>
      </c>
      <c r="G6" s="24" t="s">
        <v>256</v>
      </c>
    </row>
    <row r="7" customFormat="false" ht="31.5" hidden="false" customHeight="true" outlineLevel="0" collapsed="false">
      <c r="A7" s="23" t="n">
        <v>2</v>
      </c>
      <c r="B7" s="24" t="s">
        <v>257</v>
      </c>
      <c r="C7" s="25" t="s">
        <v>254</v>
      </c>
      <c r="D7" s="23" t="n">
        <f aca="false">COUNTIF('Plano de contas'!$H$5:$H$154,"Falta*")</f>
        <v>0</v>
      </c>
      <c r="E7" s="23" t="s">
        <v>255</v>
      </c>
      <c r="F7" s="23" t="str">
        <f aca="false">IF(D7="","",IF(ROUND(D7,2)=0,"OK",IF(E7="Erro","Erro","Atenção")))</f>
        <v>OK</v>
      </c>
      <c r="G7" s="24" t="s">
        <v>258</v>
      </c>
    </row>
    <row r="8" customFormat="false" ht="31.5" hidden="false" customHeight="true" outlineLevel="0" collapsed="false">
      <c r="A8" s="23" t="n">
        <v>3</v>
      </c>
      <c r="B8" s="24" t="s">
        <v>259</v>
      </c>
      <c r="C8" s="25" t="s">
        <v>254</v>
      </c>
      <c r="D8" s="23" t="n">
        <f aca="false">COUNTIF('Plano de contas'!$H$5:$H$154,"Sintética*")</f>
        <v>0</v>
      </c>
      <c r="E8" s="23" t="s">
        <v>255</v>
      </c>
      <c r="F8" s="23" t="str">
        <f aca="false">IF(D8="","",IF(ROUND(D8,2)=0,"OK",IF(E8="Erro","Erro","Atenção")))</f>
        <v>OK</v>
      </c>
      <c r="G8" s="24" t="s">
        <v>260</v>
      </c>
    </row>
    <row r="9" customFormat="false" ht="31.5" hidden="false" customHeight="true" outlineLevel="0" collapsed="false">
      <c r="A9" s="23" t="n">
        <v>4</v>
      </c>
      <c r="B9" s="24" t="s">
        <v>261</v>
      </c>
      <c r="C9" s="25" t="s">
        <v>105</v>
      </c>
      <c r="D9" s="23" t="n">
        <f aca="false">COUNTIF('Centros de custo'!$I$5:$I$64,"Duplicado")+COUNTIF('Centros de custo'!$I$5:$I$64,"Falta*")</f>
        <v>0</v>
      </c>
      <c r="E9" s="23" t="s">
        <v>255</v>
      </c>
      <c r="F9" s="23" t="str">
        <f aca="false">IF(D9="","",IF(ROUND(D9,2)=0,"OK",IF(E9="Erro","Erro","Atenção")))</f>
        <v>OK</v>
      </c>
      <c r="G9" s="24" t="s">
        <v>262</v>
      </c>
    </row>
    <row r="10" customFormat="false" ht="31.5" hidden="false" customHeight="true" outlineLevel="0" collapsed="false">
      <c r="A10" s="23" t="n">
        <v>5</v>
      </c>
      <c r="B10" s="24" t="s">
        <v>263</v>
      </c>
      <c r="C10" s="25" t="s">
        <v>264</v>
      </c>
      <c r="D10" s="23" t="n">
        <f aca="false">SUMPRODUCT(('De-para'!$A$5:$A$304&lt;&gt;"")*('De-para'!$G$5:$G$304&lt;&gt;"OK"))</f>
        <v>0</v>
      </c>
      <c r="E10" s="23" t="s">
        <v>255</v>
      </c>
      <c r="F10" s="23" t="str">
        <f aca="false">IF(D10="","",IF(ROUND(D10,2)=0,"OK",IF(E10="Erro","Erro","Atenção")))</f>
        <v>OK</v>
      </c>
      <c r="G10" s="24" t="s">
        <v>265</v>
      </c>
    </row>
    <row r="11" customFormat="false" ht="31.5" hidden="false" customHeight="true" outlineLevel="0" collapsed="false">
      <c r="A11" s="23" t="n">
        <v>6</v>
      </c>
      <c r="B11" s="24" t="s">
        <v>266</v>
      </c>
      <c r="C11" s="25" t="s">
        <v>112</v>
      </c>
      <c r="D11" s="23" t="n">
        <f aca="false">COUNTIF(Lançamentos!$G$5:$G$504,"Sem de-para")</f>
        <v>0</v>
      </c>
      <c r="E11" s="23" t="s">
        <v>255</v>
      </c>
      <c r="F11" s="23" t="str">
        <f aca="false">IF(D11="","",IF(ROUND(D11,2)=0,"OK",IF(E11="Erro","Erro","Atenção")))</f>
        <v>OK</v>
      </c>
      <c r="G11" s="24" t="s">
        <v>267</v>
      </c>
    </row>
    <row r="12" customFormat="false" ht="31.5" hidden="false" customHeight="true" outlineLevel="0" collapsed="false">
      <c r="A12" s="23" t="n">
        <v>7</v>
      </c>
      <c r="B12" s="24" t="s">
        <v>268</v>
      </c>
      <c r="C12" s="25" t="s">
        <v>112</v>
      </c>
      <c r="D12" s="23" t="n">
        <f aca="false">SUMPRODUCT((Lançamentos!$B$5:$B$504&lt;&gt;"")*(Lançamentos!$C$5:$C$504=""))</f>
        <v>1</v>
      </c>
      <c r="E12" s="23" t="s">
        <v>269</v>
      </c>
      <c r="F12" s="23" t="str">
        <f aca="false">IF(D12="","",IF(ROUND(D12,2)=0,"OK",IF(E12="Erro","Erro","Atenção")))</f>
        <v>Atenção</v>
      </c>
      <c r="G12" s="24" t="s">
        <v>270</v>
      </c>
    </row>
    <row r="13" customFormat="false" ht="31.5" hidden="false" customHeight="true" outlineLevel="0" collapsed="false">
      <c r="A13" s="23" t="n">
        <v>8</v>
      </c>
      <c r="B13" s="24" t="s">
        <v>271</v>
      </c>
      <c r="C13" s="25" t="s">
        <v>112</v>
      </c>
      <c r="D13" s="23" t="n">
        <f aca="false">COUNTIF(Lançamentos!$N$5:$N$504,"Inexistente")+COUNTIF(Lançamentos!$N$5:$N$504,"Inativo")</f>
        <v>0</v>
      </c>
      <c r="E13" s="23" t="s">
        <v>269</v>
      </c>
      <c r="F13" s="23" t="str">
        <f aca="false">IF(D13="","",IF(ROUND(D13,2)=0,"OK",IF(E13="Erro","Erro","Atenção")))</f>
        <v>OK</v>
      </c>
      <c r="G13" s="24" t="s">
        <v>272</v>
      </c>
    </row>
    <row r="14" customFormat="false" ht="31.5" hidden="false" customHeight="true" outlineLevel="0" collapsed="false">
      <c r="A14" s="23" t="n">
        <v>9</v>
      </c>
      <c r="B14" s="24" t="s">
        <v>273</v>
      </c>
      <c r="C14" s="25" t="s">
        <v>274</v>
      </c>
      <c r="D14" s="26" t="n">
        <f aca="false">ROUND(ABS(E28),2)</f>
        <v>0</v>
      </c>
      <c r="E14" s="23" t="s">
        <v>255</v>
      </c>
      <c r="F14" s="23" t="str">
        <f aca="false">IF(D14="","",IF(ROUND(D14,2)=0,"OK",IF(E14="Erro","Erro","Atenção")))</f>
        <v>OK</v>
      </c>
      <c r="G14" s="24" t="s">
        <v>275</v>
      </c>
    </row>
    <row r="17" customFormat="false" ht="15" hidden="false" customHeight="false" outlineLevel="0" collapsed="false">
      <c r="B17" s="20" t="s">
        <v>276</v>
      </c>
    </row>
    <row r="18" customFormat="false" ht="15" hidden="false" customHeight="true" outlineLevel="0" collapsed="false">
      <c r="A18" s="27"/>
      <c r="B18" s="27" t="s">
        <v>150</v>
      </c>
      <c r="C18" s="27" t="s">
        <v>34</v>
      </c>
      <c r="D18" s="27" t="s">
        <v>112</v>
      </c>
      <c r="E18" s="28" t="s">
        <v>277</v>
      </c>
      <c r="F18" s="28"/>
      <c r="G18" s="27" t="s">
        <v>278</v>
      </c>
    </row>
    <row r="19" customFormat="false" ht="15" hidden="false" customHeight="false" outlineLevel="0" collapsed="false">
      <c r="B19" s="12" t="s">
        <v>45</v>
      </c>
      <c r="C19" s="12" t="s">
        <v>41</v>
      </c>
      <c r="D19" s="10" t="n">
        <f aca="false">COUNTIF(Lançamentos!$I$5:$I$504,B19)</f>
        <v>4</v>
      </c>
      <c r="E19" s="29" t="n">
        <f aca="false">SUMIFS(Lançamentos!$D$5:$D$504,Lançamentos!$I$5:$I$504,B19)</f>
        <v>1796450</v>
      </c>
      <c r="F19" s="29"/>
      <c r="G19" s="13" t="n">
        <f aca="false">SUMIFS(Lançamentos!$K$5:$K$504,Lançamentos!$I$5:$I$504,B19)</f>
        <v>1796450</v>
      </c>
    </row>
    <row r="20" customFormat="false" ht="15" hidden="false" customHeight="false" outlineLevel="0" collapsed="false">
      <c r="B20" s="12" t="s">
        <v>52</v>
      </c>
      <c r="C20" s="12" t="s">
        <v>53</v>
      </c>
      <c r="D20" s="10" t="n">
        <f aca="false">COUNTIF(Lançamentos!$I$5:$I$504,B20)</f>
        <v>3</v>
      </c>
      <c r="E20" s="29" t="n">
        <f aca="false">SUMIFS(Lançamentos!$D$5:$D$504,Lançamentos!$I$5:$I$504,B20)</f>
        <v>453110</v>
      </c>
      <c r="F20" s="29"/>
      <c r="G20" s="13" t="n">
        <f aca="false">SUMIFS(Lançamentos!$K$5:$K$504,Lançamentos!$I$5:$I$504,B20)</f>
        <v>-453110</v>
      </c>
    </row>
    <row r="21" customFormat="false" ht="15" hidden="false" customHeight="false" outlineLevel="0" collapsed="false">
      <c r="B21" s="12" t="s">
        <v>67</v>
      </c>
      <c r="C21" s="12" t="s">
        <v>65</v>
      </c>
      <c r="D21" s="10" t="n">
        <f aca="false">COUNTIF(Lançamentos!$I$5:$I$504,B21)</f>
        <v>9</v>
      </c>
      <c r="E21" s="29" t="n">
        <f aca="false">SUMIFS(Lançamentos!$D$5:$D$504,Lançamentos!$I$5:$I$504,B21)</f>
        <v>701570</v>
      </c>
      <c r="F21" s="29"/>
      <c r="G21" s="13" t="n">
        <f aca="false">SUMIFS(Lançamentos!$K$5:$K$504,Lançamentos!$I$5:$I$504,B21)</f>
        <v>-701570</v>
      </c>
    </row>
    <row r="22" customFormat="false" ht="15" hidden="false" customHeight="false" outlineLevel="0" collapsed="false">
      <c r="B22" s="12" t="s">
        <v>80</v>
      </c>
      <c r="C22" s="12" t="s">
        <v>78</v>
      </c>
      <c r="D22" s="10" t="n">
        <f aca="false">COUNTIF(Lançamentos!$I$5:$I$504,B22)</f>
        <v>3</v>
      </c>
      <c r="E22" s="29" t="n">
        <f aca="false">SUMIFS(Lançamentos!$D$5:$D$504,Lançamentos!$I$5:$I$504,B22)</f>
        <v>89950</v>
      </c>
      <c r="F22" s="29"/>
      <c r="G22" s="13" t="n">
        <f aca="false">SUMIFS(Lançamentos!$K$5:$K$504,Lançamentos!$I$5:$I$504,B22)</f>
        <v>-89950</v>
      </c>
    </row>
    <row r="23" customFormat="false" ht="15" hidden="false" customHeight="false" outlineLevel="0" collapsed="false">
      <c r="B23" s="12" t="s">
        <v>88</v>
      </c>
      <c r="C23" s="12" t="s">
        <v>78</v>
      </c>
      <c r="D23" s="10" t="n">
        <f aca="false">COUNTIF(Lançamentos!$I$5:$I$504,B23)</f>
        <v>4</v>
      </c>
      <c r="E23" s="29" t="n">
        <f aca="false">SUMIFS(Lançamentos!$D$5:$D$504,Lançamentos!$I$5:$I$504,B23)</f>
        <v>69000</v>
      </c>
      <c r="F23" s="29"/>
      <c r="G23" s="13" t="n">
        <f aca="false">SUMIFS(Lançamentos!$K$5:$K$504,Lançamentos!$I$5:$I$504,B23)</f>
        <v>-69000</v>
      </c>
    </row>
    <row r="24" customFormat="false" ht="15" hidden="false" customHeight="false" outlineLevel="0" collapsed="false">
      <c r="B24" s="12" t="s">
        <v>96</v>
      </c>
      <c r="C24" s="12" t="s">
        <v>78</v>
      </c>
      <c r="D24" s="10" t="n">
        <f aca="false">COUNTIF(Lançamentos!$I$5:$I$504,B24)</f>
        <v>5</v>
      </c>
      <c r="E24" s="29" t="n">
        <f aca="false">SUMIFS(Lançamentos!$D$5:$D$504,Lançamentos!$I$5:$I$504,B24)</f>
        <v>198130</v>
      </c>
      <c r="F24" s="29"/>
      <c r="G24" s="13" t="n">
        <f aca="false">SUMIFS(Lançamentos!$K$5:$K$504,Lançamentos!$I$5:$I$504,B24)</f>
        <v>-198130</v>
      </c>
    </row>
    <row r="25" customFormat="false" ht="15" hidden="false" customHeight="false" outlineLevel="0" collapsed="false">
      <c r="B25" s="12" t="s">
        <v>60</v>
      </c>
      <c r="C25" s="12" t="s">
        <v>279</v>
      </c>
      <c r="D25" s="10" t="n">
        <f aca="false">COUNTIF(Lançamentos!$I$5:$I$504,B25)</f>
        <v>3</v>
      </c>
      <c r="E25" s="29" t="n">
        <f aca="false">SUMIFS(Lançamentos!$D$5:$D$504,Lançamentos!$I$5:$I$504,B25)</f>
        <v>27900</v>
      </c>
      <c r="F25" s="29"/>
      <c r="G25" s="13" t="n">
        <f aca="false">SUMIFS(Lançamentos!$K$5:$K$504,Lançamentos!$I$5:$I$504,B25)</f>
        <v>-13060</v>
      </c>
    </row>
    <row r="26" customFormat="false" ht="15" hidden="false" customHeight="false" outlineLevel="0" collapsed="false">
      <c r="B26" s="14" t="s">
        <v>280</v>
      </c>
      <c r="C26" s="15"/>
      <c r="D26" s="16" t="n">
        <f aca="false">SUM(D19:D25)</f>
        <v>31</v>
      </c>
      <c r="E26" s="17" t="n">
        <f aca="false">SUM(E19:E25)</f>
        <v>3336110</v>
      </c>
      <c r="F26" s="17"/>
      <c r="G26" s="17" t="n">
        <f aca="false">SUM(G19:G25)</f>
        <v>271630</v>
      </c>
    </row>
    <row r="27" customFormat="false" ht="15" hidden="false" customHeight="false" outlineLevel="0" collapsed="false">
      <c r="B27" s="30" t="s">
        <v>281</v>
      </c>
      <c r="D27" s="31" t="n">
        <f aca="false">COUNT(Lançamentos!$D$5:$D$504)</f>
        <v>31</v>
      </c>
      <c r="E27" s="32" t="n">
        <f aca="false">SUM(Lançamentos!$D$5:$D$504)</f>
        <v>3336110</v>
      </c>
      <c r="F27" s="32"/>
      <c r="G27" s="33"/>
    </row>
    <row r="28" customFormat="false" ht="15" hidden="false" customHeight="false" outlineLevel="0" collapsed="false">
      <c r="B28" s="30" t="s">
        <v>282</v>
      </c>
      <c r="D28" s="31" t="n">
        <f aca="false">D27-D26</f>
        <v>0</v>
      </c>
      <c r="E28" s="32" t="n">
        <f aca="false">E27-E26</f>
        <v>0</v>
      </c>
      <c r="F28" s="32"/>
      <c r="G28" s="33"/>
    </row>
    <row r="31" customFormat="false" ht="15" hidden="false" customHeight="false" outlineLevel="0" collapsed="false">
      <c r="B31" s="20" t="s">
        <v>283</v>
      </c>
    </row>
    <row r="32" customFormat="false" ht="28.35" hidden="false" customHeight="false" outlineLevel="0" collapsed="false">
      <c r="B32" s="34" t="s">
        <v>284</v>
      </c>
      <c r="C32" s="34"/>
      <c r="D32" s="34" t="s">
        <v>285</v>
      </c>
      <c r="E32" s="34" t="s">
        <v>207</v>
      </c>
      <c r="F32" s="34"/>
    </row>
    <row r="33" customFormat="false" ht="15" hidden="false" customHeight="false" outlineLevel="0" collapsed="false">
      <c r="B33" s="12" t="s">
        <v>45</v>
      </c>
      <c r="D33" s="35" t="n">
        <f aca="false">IFERROR(E33/$E$35,0)</f>
        <v>1.33730105557789</v>
      </c>
      <c r="E33" s="29" t="n">
        <f aca="false">G19</f>
        <v>1796450</v>
      </c>
      <c r="F33" s="29"/>
    </row>
    <row r="34" customFormat="false" ht="15" hidden="false" customHeight="false" outlineLevel="0" collapsed="false">
      <c r="B34" s="12" t="s">
        <v>286</v>
      </c>
      <c r="D34" s="35" t="n">
        <f aca="false">IFERROR(E34/$E$35,0)</f>
        <v>-0.337301055577888</v>
      </c>
      <c r="E34" s="29" t="n">
        <f aca="false">G20</f>
        <v>-453110</v>
      </c>
      <c r="F34" s="29"/>
    </row>
    <row r="35" customFormat="false" ht="15" hidden="false" customHeight="false" outlineLevel="0" collapsed="false">
      <c r="B35" s="14" t="s">
        <v>287</v>
      </c>
      <c r="C35" s="15"/>
      <c r="D35" s="36" t="n">
        <f aca="false">IFERROR(E35/$E$35,0)</f>
        <v>1</v>
      </c>
      <c r="E35" s="17" t="n">
        <f aca="false">E33+E34</f>
        <v>1343340</v>
      </c>
      <c r="F35" s="17"/>
    </row>
    <row r="36" customFormat="false" ht="15" hidden="false" customHeight="false" outlineLevel="0" collapsed="false">
      <c r="B36" s="12" t="s">
        <v>288</v>
      </c>
      <c r="D36" s="35" t="n">
        <f aca="false">IFERROR(E36/$E$35,0)</f>
        <v>-0.522257954054819</v>
      </c>
      <c r="E36" s="29" t="n">
        <f aca="false">G21</f>
        <v>-701570</v>
      </c>
      <c r="F36" s="29"/>
    </row>
    <row r="37" customFormat="false" ht="15" hidden="false" customHeight="false" outlineLevel="0" collapsed="false">
      <c r="B37" s="14" t="s">
        <v>289</v>
      </c>
      <c r="C37" s="15"/>
      <c r="D37" s="36" t="n">
        <f aca="false">IFERROR(E37/$E$35,0)</f>
        <v>0.477742045945181</v>
      </c>
      <c r="E37" s="17" t="n">
        <f aca="false">E35+E36</f>
        <v>641770</v>
      </c>
      <c r="F37" s="17"/>
    </row>
    <row r="38" customFormat="false" ht="15" hidden="false" customHeight="false" outlineLevel="0" collapsed="false">
      <c r="B38" s="12" t="s">
        <v>290</v>
      </c>
      <c r="D38" s="35" t="n">
        <f aca="false">IFERROR(E38/$E$35,0)</f>
        <v>-0.0669599654592285</v>
      </c>
      <c r="E38" s="29" t="n">
        <f aca="false">G22</f>
        <v>-89950</v>
      </c>
      <c r="F38" s="29"/>
    </row>
    <row r="39" customFormat="false" ht="15" hidden="false" customHeight="false" outlineLevel="0" collapsed="false">
      <c r="B39" s="12" t="s">
        <v>291</v>
      </c>
      <c r="D39" s="35" t="n">
        <f aca="false">IFERROR(E39/$E$35,0)</f>
        <v>-0.0513645093572737</v>
      </c>
      <c r="E39" s="29" t="n">
        <f aca="false">G23</f>
        <v>-69000</v>
      </c>
      <c r="F39" s="29"/>
    </row>
    <row r="40" customFormat="false" ht="15" hidden="false" customHeight="false" outlineLevel="0" collapsed="false">
      <c r="B40" s="12" t="s">
        <v>292</v>
      </c>
      <c r="D40" s="35" t="n">
        <f aca="false">IFERROR(E40/$E$35,0)</f>
        <v>-0.147490583173285</v>
      </c>
      <c r="E40" s="29" t="n">
        <f aca="false">G24</f>
        <v>-198130</v>
      </c>
      <c r="F40" s="29"/>
    </row>
    <row r="41" customFormat="false" ht="15" hidden="false" customHeight="false" outlineLevel="0" collapsed="false">
      <c r="B41" s="14" t="s">
        <v>293</v>
      </c>
      <c r="C41" s="15"/>
      <c r="D41" s="36" t="n">
        <f aca="false">IFERROR(E41/$E$35,0)</f>
        <v>0.211926987955395</v>
      </c>
      <c r="E41" s="17" t="n">
        <f aca="false">E37+SUM(E38:E40)</f>
        <v>284690</v>
      </c>
      <c r="F41" s="17"/>
    </row>
    <row r="42" customFormat="false" ht="15" hidden="false" customHeight="false" outlineLevel="0" collapsed="false">
      <c r="B42" s="12" t="s">
        <v>294</v>
      </c>
      <c r="D42" s="35" t="n">
        <f aca="false">IFERROR(E42/$E$35,0)</f>
        <v>-0.00972203611892745</v>
      </c>
      <c r="E42" s="29" t="n">
        <f aca="false">G25</f>
        <v>-13060</v>
      </c>
      <c r="F42" s="29"/>
    </row>
    <row r="43" customFormat="false" ht="15" hidden="false" customHeight="false" outlineLevel="0" collapsed="false">
      <c r="B43" s="14" t="s">
        <v>295</v>
      </c>
      <c r="C43" s="15"/>
      <c r="D43" s="36" t="n">
        <f aca="false">IFERROR(E43/$E$35,0)</f>
        <v>0.202204951836467</v>
      </c>
      <c r="E43" s="17" t="n">
        <f aca="false">E41+E42</f>
        <v>271630</v>
      </c>
      <c r="F43" s="17"/>
    </row>
    <row r="44" customFormat="false" ht="15" hidden="false" customHeight="false" outlineLevel="0" collapsed="false">
      <c r="B44" s="2" t="s">
        <v>296</v>
      </c>
      <c r="E44" s="29" t="n">
        <f aca="false">SUM(Lançamentos!$K$5:$K$504)</f>
        <v>271630</v>
      </c>
      <c r="F44" s="29"/>
    </row>
    <row r="46" customFormat="false" ht="15" hidden="false" customHeight="false" outlineLevel="0" collapsed="false">
      <c r="A46" s="6" t="s">
        <v>28</v>
      </c>
    </row>
  </sheetData>
  <mergeCells count="23"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</mergeCells>
  <conditionalFormatting sqref="F6:F14">
    <cfRule type="cellIs" priority="2" operator="equal" aboveAverage="0" equalAverage="0" bottom="0" percent="0" rank="0" text="" dxfId="11">
      <formula>"OK"</formula>
    </cfRule>
    <cfRule type="cellIs" priority="3" operator="equal" aboveAverage="0" equalAverage="0" bottom="0" percent="0" rank="0" text="" dxfId="7">
      <formula>"Atenção"</formula>
    </cfRule>
    <cfRule type="cellIs" priority="4" operator="equal" aboveAverage="0" equalAverage="0" bottom="0" percent="0" rank="0" text="" dxfId="12">
      <formula>"Erro"</formula>
    </cfRule>
  </conditionalFormatting>
  <conditionalFormatting sqref="C3">
    <cfRule type="cellIs" priority="5" operator="equal" aboveAverage="0" equalAverage="0" bottom="0" percent="0" rank="0" text="" dxfId="11">
      <formula>"OK"</formula>
    </cfRule>
    <cfRule type="cellIs" priority="6" operator="equal" aboveAverage="0" equalAverage="0" bottom="0" percent="0" rank="0" text="" dxfId="7">
      <formula>"Atenção"</formula>
    </cfRule>
    <cfRule type="cellIs" priority="7" operator="equal" aboveAverage="0" equalAverage="0" bottom="0" percent="0" rank="0" text="" dxfId="12">
      <formula>"Erro"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A3C8"/>
    <pageSetUpPr fitToPage="fals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2"/>
    <col collapsed="false" customWidth="true" hidden="false" outlineLevel="0" max="3" min="3" style="0" width="10"/>
    <col collapsed="false" customWidth="true" hidden="false" outlineLevel="0" max="4" min="4" style="0" width="24"/>
  </cols>
  <sheetData>
    <row r="1" customFormat="false" ht="15" hidden="false" customHeight="false" outlineLevel="0" collapsed="false">
      <c r="A1" s="37" t="s">
        <v>34</v>
      </c>
      <c r="B1" s="37" t="s">
        <v>297</v>
      </c>
      <c r="C1" s="37" t="s">
        <v>298</v>
      </c>
      <c r="D1" s="37" t="s">
        <v>299</v>
      </c>
    </row>
    <row r="2" customFormat="false" ht="15" hidden="false" customHeight="false" outlineLevel="0" collapsed="false">
      <c r="A2" s="11" t="s">
        <v>41</v>
      </c>
      <c r="B2" s="11" t="s">
        <v>45</v>
      </c>
      <c r="C2" s="11" t="s">
        <v>48</v>
      </c>
      <c r="D2" s="11" t="s">
        <v>118</v>
      </c>
    </row>
    <row r="3" customFormat="false" ht="15" hidden="false" customHeight="false" outlineLevel="0" collapsed="false">
      <c r="A3" s="11" t="s">
        <v>53</v>
      </c>
      <c r="B3" s="11" t="s">
        <v>52</v>
      </c>
      <c r="C3" s="11" t="s">
        <v>42</v>
      </c>
      <c r="D3" s="11" t="s">
        <v>124</v>
      </c>
    </row>
    <row r="4" customFormat="false" ht="15" hidden="false" customHeight="false" outlineLevel="0" collapsed="false">
      <c r="A4" s="11" t="s">
        <v>65</v>
      </c>
      <c r="B4" s="11" t="s">
        <v>67</v>
      </c>
      <c r="D4" s="11" t="s">
        <v>132</v>
      </c>
    </row>
    <row r="5" customFormat="false" ht="15" hidden="false" customHeight="false" outlineLevel="0" collapsed="false">
      <c r="A5" s="11" t="s">
        <v>78</v>
      </c>
      <c r="B5" s="11" t="s">
        <v>80</v>
      </c>
    </row>
    <row r="6" customFormat="false" ht="15" hidden="false" customHeight="false" outlineLevel="0" collapsed="false">
      <c r="B6" s="11" t="s">
        <v>88</v>
      </c>
    </row>
    <row r="7" customFormat="false" ht="15" hidden="false" customHeight="false" outlineLevel="0" collapsed="false">
      <c r="B7" s="11" t="s">
        <v>96</v>
      </c>
    </row>
    <row r="8" customFormat="false" ht="15" hidden="false" customHeight="false" outlineLevel="0" collapsed="false">
      <c r="B8" s="11" t="s">
        <v>60</v>
      </c>
    </row>
    <row r="12" customFormat="false" ht="15" hidden="false" customHeight="false" outlineLevel="0" collapsed="false">
      <c r="A12" s="2" t="s">
        <v>300</v>
      </c>
    </row>
    <row r="14" customFormat="false" ht="15" hidden="false" customHeight="false" outlineLevel="0" collapsed="false">
      <c r="A14" s="6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2026-11-05T07:33:31Z</dcterms:created>
  <dc:creator>openpyxl</dc:creator>
  <dc:description/>
  <dc:language>en-US</dc:language>
  <cp:lastModifiedBy/>
  <dcterms:modified xsi:type="dcterms:W3CDTF">2026-11-05T07:33:31Z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